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dat\d1\VM\02_PSM\Produkte_und_Segmente\Firmenkunden\13_Prozesse\Corona Protokolle Beschlüsse\"/>
    </mc:Choice>
  </mc:AlternateContent>
  <bookViews>
    <workbookView xWindow="0" yWindow="5805" windowWidth="11535" windowHeight="5985"/>
  </bookViews>
  <sheets>
    <sheet name="Liquiditätsplan" sheetId="2" r:id="rId1"/>
    <sheet name="Fragen und Hinweise" sheetId="3" r:id="rId2"/>
    <sheet name="FAQ-Liste" sheetId="5" state="hidden" r:id="rId3"/>
    <sheet name="Versionsverlauf" sheetId="4" state="hidden" r:id="rId4"/>
    <sheet name="KK-Bedarf" sheetId="1" state="hidden" r:id="rId5"/>
  </sheets>
  <definedNames>
    <definedName name="_xlnm.Print_Area" localSheetId="4">'KK-Bedarf'!$A$1:$S$37</definedName>
    <definedName name="_xlnm.Print_Area" localSheetId="0">Liquiditätsplan!$A$1:$O$42</definedName>
    <definedName name="Personalkosten">Liquiditätsplan!$B$14</definedName>
    <definedName name="Testfeld">Liquiditätsplan!$U$41</definedName>
  </definedNames>
  <calcPr calcId="162913"/>
</workbook>
</file>

<file path=xl/calcChain.xml><?xml version="1.0" encoding="utf-8"?>
<calcChain xmlns="http://schemas.openxmlformats.org/spreadsheetml/2006/main">
  <c r="F14" i="2" l="1"/>
  <c r="G14" i="2"/>
  <c r="H14" i="2"/>
  <c r="B39" i="2" l="1"/>
  <c r="D31" i="2" l="1"/>
  <c r="I31" i="2"/>
  <c r="E87" i="2" l="1"/>
  <c r="B88" i="2"/>
  <c r="C31" i="2" l="1"/>
  <c r="D78" i="2" l="1"/>
  <c r="E78" i="2"/>
  <c r="F78" i="2"/>
  <c r="G78" i="2"/>
  <c r="H78" i="2"/>
  <c r="I78" i="2"/>
  <c r="J78" i="2"/>
  <c r="K78" i="2"/>
  <c r="L78" i="2"/>
  <c r="M78" i="2"/>
  <c r="N78" i="2"/>
  <c r="C78" i="2"/>
  <c r="C26" i="2" l="1"/>
  <c r="D26" i="2"/>
  <c r="D32" i="2" l="1"/>
  <c r="E32" i="2"/>
  <c r="F32" i="2"/>
  <c r="G32" i="2"/>
  <c r="H32" i="2"/>
  <c r="I32" i="2"/>
  <c r="J32" i="2"/>
  <c r="K32" i="2"/>
  <c r="L32" i="2"/>
  <c r="M32" i="2"/>
  <c r="N32" i="2"/>
  <c r="C32" i="2"/>
  <c r="E31" i="2"/>
  <c r="F31" i="2"/>
  <c r="G31" i="2"/>
  <c r="H31" i="2"/>
  <c r="J31" i="2"/>
  <c r="K31" i="2"/>
  <c r="L31" i="2"/>
  <c r="M31" i="2"/>
  <c r="N31" i="2"/>
  <c r="N8" i="2"/>
  <c r="C8" i="2"/>
  <c r="C10" i="2" s="1"/>
  <c r="D8" i="2"/>
  <c r="E8" i="2"/>
  <c r="F8" i="2"/>
  <c r="G8" i="2"/>
  <c r="H8" i="2"/>
  <c r="I8" i="2"/>
  <c r="J8" i="2"/>
  <c r="K8" i="2"/>
  <c r="L8" i="2"/>
  <c r="M8" i="2"/>
  <c r="F57" i="2"/>
  <c r="G57" i="2" s="1"/>
  <c r="E72" i="2"/>
  <c r="O32" i="2" l="1"/>
  <c r="O33" i="2"/>
  <c r="O31" i="2"/>
  <c r="E86" i="2"/>
  <c r="E85" i="2"/>
  <c r="C85" i="2"/>
  <c r="D23" i="2"/>
  <c r="E23" i="2"/>
  <c r="F23" i="2"/>
  <c r="G23" i="2"/>
  <c r="H23" i="2"/>
  <c r="I23" i="2"/>
  <c r="J23" i="2"/>
  <c r="K23" i="2"/>
  <c r="L23" i="2"/>
  <c r="M23" i="2"/>
  <c r="N23" i="2"/>
  <c r="C23" i="2"/>
  <c r="C87" i="2"/>
  <c r="C86" i="2"/>
  <c r="C14" i="2"/>
  <c r="D27" i="2"/>
  <c r="E27" i="2"/>
  <c r="F27" i="2"/>
  <c r="G27" i="2"/>
  <c r="H27" i="2"/>
  <c r="I27" i="2"/>
  <c r="J27" i="2"/>
  <c r="K27" i="2"/>
  <c r="L27" i="2"/>
  <c r="M27" i="2"/>
  <c r="N27" i="2"/>
  <c r="C27" i="2"/>
  <c r="D28" i="2"/>
  <c r="E28" i="2"/>
  <c r="F28" i="2"/>
  <c r="G28" i="2"/>
  <c r="H28" i="2"/>
  <c r="I28" i="2"/>
  <c r="J28" i="2"/>
  <c r="K28" i="2"/>
  <c r="L28" i="2"/>
  <c r="M28" i="2"/>
  <c r="N28" i="2"/>
  <c r="C28" i="2"/>
  <c r="E26" i="2"/>
  <c r="F26" i="2"/>
  <c r="G26" i="2"/>
  <c r="H26" i="2"/>
  <c r="I26" i="2"/>
  <c r="J26" i="2"/>
  <c r="K26" i="2"/>
  <c r="L26" i="2"/>
  <c r="M26" i="2"/>
  <c r="N26" i="2"/>
  <c r="D16" i="2"/>
  <c r="E16" i="2"/>
  <c r="F16" i="2"/>
  <c r="G16" i="2"/>
  <c r="H16" i="2"/>
  <c r="I16" i="2"/>
  <c r="J16" i="2"/>
  <c r="K16" i="2"/>
  <c r="L16" i="2"/>
  <c r="M16" i="2"/>
  <c r="N16" i="2"/>
  <c r="C16" i="2"/>
  <c r="N15" i="2"/>
  <c r="D15" i="2"/>
  <c r="E15" i="2"/>
  <c r="F15" i="2"/>
  <c r="G15" i="2"/>
  <c r="H15" i="2"/>
  <c r="I15" i="2"/>
  <c r="J15" i="2"/>
  <c r="K15" i="2"/>
  <c r="L15" i="2"/>
  <c r="M15" i="2"/>
  <c r="C15" i="2"/>
  <c r="D14" i="2"/>
  <c r="E14" i="2"/>
  <c r="I14" i="2"/>
  <c r="J14" i="2"/>
  <c r="K14" i="2"/>
  <c r="L14" i="2"/>
  <c r="M14" i="2"/>
  <c r="N14" i="2"/>
  <c r="D38" i="2"/>
  <c r="E38" i="2"/>
  <c r="F38" i="2"/>
  <c r="G38" i="2"/>
  <c r="H38" i="2"/>
  <c r="I38" i="2"/>
  <c r="J38" i="2"/>
  <c r="K38" i="2"/>
  <c r="L38" i="2"/>
  <c r="M38" i="2"/>
  <c r="N38" i="2"/>
  <c r="C38" i="2"/>
  <c r="F65" i="2"/>
  <c r="G65" i="2" s="1"/>
  <c r="F66" i="2"/>
  <c r="G66" i="2" s="1"/>
  <c r="F67" i="2"/>
  <c r="G67" i="2"/>
  <c r="F68" i="2"/>
  <c r="G68" i="2" s="1"/>
  <c r="F69" i="2"/>
  <c r="G69" i="2" s="1"/>
  <c r="F64" i="2"/>
  <c r="G64" i="2" s="1"/>
  <c r="F59" i="2"/>
  <c r="G59" i="2" s="1"/>
  <c r="F55" i="2"/>
  <c r="G55" i="2" s="1"/>
  <c r="F56" i="2"/>
  <c r="G56" i="2" s="1"/>
  <c r="F58" i="2"/>
  <c r="G58" i="2" s="1"/>
  <c r="O28" i="2" l="1"/>
  <c r="E88" i="2"/>
  <c r="O26" i="2"/>
  <c r="O27" i="2"/>
  <c r="E29" i="2"/>
  <c r="M29" i="2"/>
  <c r="G70" i="2"/>
  <c r="G22" i="2" s="1"/>
  <c r="C29" i="2"/>
  <c r="N29" i="2"/>
  <c r="F29" i="2"/>
  <c r="L29" i="2"/>
  <c r="I29" i="2"/>
  <c r="K29" i="2"/>
  <c r="H29" i="2"/>
  <c r="F70" i="2"/>
  <c r="D29" i="2"/>
  <c r="G29" i="2"/>
  <c r="J29" i="2"/>
  <c r="F54" i="2"/>
  <c r="F60" i="2" s="1"/>
  <c r="C19" i="2" s="1"/>
  <c r="D10" i="2"/>
  <c r="E10" i="2"/>
  <c r="F10" i="2"/>
  <c r="G10" i="2"/>
  <c r="H10" i="2"/>
  <c r="I10" i="2"/>
  <c r="J10" i="2"/>
  <c r="K10" i="2"/>
  <c r="L10" i="2"/>
  <c r="M10" i="2"/>
  <c r="N10" i="2"/>
  <c r="C21" i="2" l="1"/>
  <c r="H21" i="2"/>
  <c r="I22" i="2"/>
  <c r="F72" i="2"/>
  <c r="N22" i="2"/>
  <c r="F22" i="2"/>
  <c r="M22" i="2"/>
  <c r="J22" i="2"/>
  <c r="E22" i="2"/>
  <c r="C22" i="2"/>
  <c r="D22" i="2"/>
  <c r="O29" i="2"/>
  <c r="H22" i="2"/>
  <c r="L22" i="2"/>
  <c r="K22" i="2"/>
  <c r="F19" i="2"/>
  <c r="G19" i="2"/>
  <c r="E19" i="2"/>
  <c r="H19" i="2"/>
  <c r="I19" i="2"/>
  <c r="K19" i="2"/>
  <c r="M19" i="2"/>
  <c r="L19" i="2"/>
  <c r="D19" i="2"/>
  <c r="N19" i="2"/>
  <c r="J19" i="2"/>
  <c r="O10" i="2"/>
  <c r="I21" i="2"/>
  <c r="M21" i="2"/>
  <c r="J21" i="2"/>
  <c r="N21" i="2"/>
  <c r="K21" i="2"/>
  <c r="L21" i="2"/>
  <c r="E21" i="2"/>
  <c r="G21" i="2"/>
  <c r="D21" i="2"/>
  <c r="F21" i="2"/>
  <c r="G54" i="2"/>
  <c r="G60" i="2" s="1"/>
  <c r="G72" i="2" s="1"/>
  <c r="R15" i="1"/>
  <c r="I24" i="1" s="1"/>
  <c r="S11" i="1"/>
  <c r="S2" i="1"/>
  <c r="S9" i="1"/>
  <c r="S10" i="1"/>
  <c r="S12" i="1"/>
  <c r="S13" i="1"/>
  <c r="I9" i="1"/>
  <c r="I8" i="1"/>
  <c r="I7" i="1"/>
  <c r="H9" i="1"/>
  <c r="H8" i="1"/>
  <c r="H7" i="1"/>
  <c r="O5" i="1"/>
  <c r="K14" i="1"/>
  <c r="J14" i="1"/>
  <c r="K13" i="1"/>
  <c r="J13" i="1"/>
  <c r="I13" i="1"/>
  <c r="H13" i="1"/>
  <c r="K11" i="1"/>
  <c r="K16" i="1" s="1"/>
  <c r="K17" i="1"/>
  <c r="K10" i="1"/>
  <c r="K18" i="1"/>
  <c r="K20" i="1"/>
  <c r="K24" i="1"/>
  <c r="K25" i="1"/>
  <c r="J11" i="1"/>
  <c r="J16" i="1" s="1"/>
  <c r="J17" i="1"/>
  <c r="J10" i="1"/>
  <c r="J18" i="1" s="1"/>
  <c r="J24" i="1"/>
  <c r="J25" i="1"/>
  <c r="I22" i="1"/>
  <c r="H22" i="1"/>
  <c r="S28" i="1"/>
  <c r="G74" i="2" l="1"/>
  <c r="F74" i="2"/>
  <c r="L20" i="2"/>
  <c r="L24" i="2" s="1"/>
  <c r="M20" i="2"/>
  <c r="M24" i="2" s="1"/>
  <c r="M30" i="2" s="1"/>
  <c r="M35" i="2" s="1"/>
  <c r="K20" i="2"/>
  <c r="N20" i="2"/>
  <c r="N24" i="2" s="1"/>
  <c r="J20" i="2"/>
  <c r="J24" i="2" s="1"/>
  <c r="C20" i="2"/>
  <c r="E20" i="2"/>
  <c r="E24" i="2" s="1"/>
  <c r="G20" i="2"/>
  <c r="D20" i="2"/>
  <c r="D24" i="2" s="1"/>
  <c r="F20" i="2"/>
  <c r="F24" i="2" s="1"/>
  <c r="I20" i="2"/>
  <c r="H20" i="2"/>
  <c r="H24" i="1"/>
  <c r="S15" i="1"/>
  <c r="H25" i="1"/>
  <c r="I25" i="1"/>
  <c r="I27" i="1" s="1"/>
  <c r="I31" i="1" s="1"/>
  <c r="J19" i="1"/>
  <c r="J20" i="1"/>
  <c r="J22" i="1" s="1"/>
  <c r="J27" i="1" s="1"/>
  <c r="J31" i="1" s="1"/>
  <c r="K19" i="1"/>
  <c r="K22" i="1" s="1"/>
  <c r="K27" i="1" s="1"/>
  <c r="K31" i="1" s="1"/>
  <c r="L30" i="2" l="1"/>
  <c r="L35" i="2" s="1"/>
  <c r="F30" i="2"/>
  <c r="F35" i="2" s="1"/>
  <c r="D30" i="2"/>
  <c r="D35" i="2" s="1"/>
  <c r="I24" i="2"/>
  <c r="I30" i="2" s="1"/>
  <c r="I35" i="2" s="1"/>
  <c r="N30" i="2"/>
  <c r="N35" i="2" s="1"/>
  <c r="K24" i="2"/>
  <c r="K30" i="2" s="1"/>
  <c r="K35" i="2" s="1"/>
  <c r="E30" i="2"/>
  <c r="E35" i="2" s="1"/>
  <c r="G24" i="2"/>
  <c r="G30" i="2" s="1"/>
  <c r="G35" i="2" s="1"/>
  <c r="J30" i="2"/>
  <c r="J35" i="2" s="1"/>
  <c r="H24" i="2"/>
  <c r="H30" i="2" s="1"/>
  <c r="H35" i="2" s="1"/>
  <c r="H27" i="1"/>
  <c r="H31" i="1" s="1"/>
  <c r="C24" i="2"/>
  <c r="C30" i="2" s="1"/>
  <c r="C35" i="2" s="1"/>
  <c r="O24" i="2" l="1"/>
  <c r="O30" i="2"/>
  <c r="C37" i="2" l="1"/>
  <c r="C79" i="2" s="1"/>
  <c r="O35" i="2"/>
  <c r="D37" i="2" l="1"/>
  <c r="D79" i="2" s="1"/>
  <c r="C39" i="2"/>
  <c r="E37" i="2" l="1"/>
  <c r="E79" i="2" s="1"/>
  <c r="D39" i="2"/>
  <c r="F37" i="2" l="1"/>
  <c r="F79" i="2" s="1"/>
  <c r="E39" i="2"/>
  <c r="G37" i="2" l="1"/>
  <c r="G79" i="2" s="1"/>
  <c r="F39" i="2"/>
  <c r="G39" i="2" l="1"/>
  <c r="H37" i="2"/>
  <c r="H79" i="2" s="1"/>
  <c r="I37" i="2" l="1"/>
  <c r="I79" i="2" s="1"/>
  <c r="H39" i="2"/>
  <c r="I39" i="2" l="1"/>
  <c r="J37" i="2"/>
  <c r="J79" i="2" s="1"/>
  <c r="K37" i="2" l="1"/>
  <c r="K79" i="2" s="1"/>
  <c r="J39" i="2"/>
  <c r="K39" i="2" l="1"/>
  <c r="L37" i="2"/>
  <c r="L79" i="2" s="1"/>
  <c r="L39" i="2" l="1"/>
  <c r="M37" i="2"/>
  <c r="M79" i="2" s="1"/>
  <c r="M39" i="2" l="1"/>
  <c r="N37" i="2"/>
  <c r="N79" i="2" s="1"/>
  <c r="N39" i="2" l="1"/>
  <c r="O41" i="2" s="1"/>
  <c r="C72" i="2" l="1"/>
  <c r="F76" i="2" s="1"/>
  <c r="G76" i="2" l="1"/>
</calcChain>
</file>

<file path=xl/comments1.xml><?xml version="1.0" encoding="utf-8"?>
<comments xmlns="http://schemas.openxmlformats.org/spreadsheetml/2006/main">
  <authors>
    <author>Wieser Axel</author>
  </authors>
  <commentList>
    <comment ref="B8" authorId="0" shapeId="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Über den prozentualen Verlauf wird auch (vereinfacht) die Debitorenlaufzeit (abgebildet. </t>
        </r>
      </text>
    </comment>
    <comment ref="A9" authorId="0" shapeId="0">
      <text>
        <r>
          <rPr>
            <b/>
            <sz val="9"/>
            <color indexed="81"/>
            <rFont val="Segoe UI"/>
            <family val="2"/>
          </rPr>
          <t>Abschätzung des Umsatzverlaufs. 
Überlegungen: 
Gibt es saisonale Schwankungen,:
können Umsätze aufgeholt werden, (Nachholeffekte)
?</t>
        </r>
        <r>
          <rPr>
            <sz val="9"/>
            <color indexed="81"/>
            <rFont val="Segoe UI"/>
            <family val="2"/>
          </rPr>
          <t xml:space="preserve">
</t>
        </r>
      </text>
    </comment>
    <comment ref="A13" authorId="0" shapeId="0">
      <text>
        <r>
          <rPr>
            <b/>
            <sz val="9"/>
            <color indexed="81"/>
            <rFont val="Segoe UI"/>
            <charset val="1"/>
          </rPr>
          <t>Liquiditätsplan:</t>
        </r>
        <r>
          <rPr>
            <sz val="9"/>
            <color indexed="81"/>
            <rFont val="Segoe UI"/>
            <charset val="1"/>
          </rPr>
          <t xml:space="preserve">
Fixkosten: lineare Verteilung auf die Monate</t>
        </r>
      </text>
    </comment>
    <comment ref="A14" authorId="0" shapeId="0">
      <text>
        <r>
          <rPr>
            <b/>
            <sz val="9"/>
            <color indexed="81"/>
            <rFont val="Segoe UI"/>
            <family val="2"/>
          </rPr>
          <t>Liquiditätsplanung:</t>
        </r>
        <r>
          <rPr>
            <sz val="9"/>
            <color indexed="81"/>
            <rFont val="Segoe UI"/>
            <family val="2"/>
          </rPr>
          <t xml:space="preserve">
ohne Aushilfen, Leiharbeiter und Kurzarbeitergeld</t>
        </r>
      </text>
    </comment>
    <comment ref="A17" authorId="0" shapeId="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18" authorId="0" shapeId="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19" authorId="0" shapeId="0">
      <text>
        <r>
          <rPr>
            <b/>
            <sz val="9"/>
            <color indexed="81"/>
            <rFont val="Segoe UI"/>
            <family val="2"/>
          </rPr>
          <t>Wieser Axel:</t>
        </r>
        <r>
          <rPr>
            <sz val="9"/>
            <color indexed="81"/>
            <rFont val="Segoe UI"/>
            <family val="2"/>
          </rPr>
          <t xml:space="preserve">
Datenübernahme aus Planungshilfe "Kapitaldienst" (s.u.)</t>
        </r>
      </text>
    </comment>
    <comment ref="A20" authorId="0" shapeId="0">
      <text>
        <r>
          <rPr>
            <sz val="9"/>
            <color indexed="81"/>
            <rFont val="Segoe UI"/>
            <family val="2"/>
          </rPr>
          <t>Datenübernahme aus Planungshilfe "Kapitaldienst" (s.u.)</t>
        </r>
      </text>
    </comment>
    <comment ref="A21" authorId="0" shapeId="0">
      <text>
        <r>
          <rPr>
            <sz val="9"/>
            <color indexed="81"/>
            <rFont val="Segoe UI"/>
            <family val="2"/>
          </rPr>
          <t>Datenübernahme aus Planungshilfe "Kapitaldienst" (s.u.)</t>
        </r>
      </text>
    </comment>
    <comment ref="A22" authorId="0" shapeId="0">
      <text>
        <r>
          <rPr>
            <sz val="9"/>
            <color indexed="81"/>
            <rFont val="Segoe UI"/>
            <family val="2"/>
          </rPr>
          <t xml:space="preserve">Datenübernahme aus Planungshilfe "Kapitaldienst" (s.u.)
</t>
        </r>
      </text>
    </comment>
    <comment ref="A25" authorId="0" shapeId="0">
      <text>
        <r>
          <rPr>
            <b/>
            <sz val="9"/>
            <color indexed="81"/>
            <rFont val="Segoe UI"/>
            <family val="2"/>
          </rPr>
          <t>Liquiditätsplanung:
Werte in Abhängigkeit von der Prognose (Zeile 9)</t>
        </r>
      </text>
    </comment>
    <comment ref="A26" authorId="0" shapeId="0">
      <text>
        <r>
          <rPr>
            <b/>
            <sz val="9"/>
            <color indexed="81"/>
            <rFont val="Segoe UI"/>
            <family val="2"/>
          </rPr>
          <t xml:space="preserve">Liquiditätsplanung:
Fragestellungen:
Lagerbestand verderblich / Anlaufkosten s. Zeile 34?
</t>
        </r>
        <r>
          <rPr>
            <sz val="9"/>
            <color indexed="81"/>
            <rFont val="Segoe UI"/>
            <family val="2"/>
          </rPr>
          <t xml:space="preserve">
</t>
        </r>
      </text>
    </comment>
    <comment ref="B26" authorId="0" shapeId="0">
      <text>
        <r>
          <rPr>
            <b/>
            <sz val="9"/>
            <color indexed="81"/>
            <rFont val="Segoe UI"/>
            <family val="2"/>
          </rPr>
          <t>Liquiditätsplanung:</t>
        </r>
        <r>
          <rPr>
            <sz val="9"/>
            <color indexed="81"/>
            <rFont val="Segoe UI"/>
            <family val="2"/>
          </rPr>
          <t xml:space="preserve">
Normalwert, z.B. in % vom Normalumsatz oder Erfahrungswerte, Bilanz oder BWA (Jahreswert)
</t>
        </r>
      </text>
    </comment>
    <comment ref="A31" authorId="0" shapeId="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3" authorId="0" shapeId="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4" authorId="0" shapeId="0">
      <text>
        <r>
          <rPr>
            <b/>
            <sz val="9"/>
            <color indexed="81"/>
            <rFont val="Segoe UI"/>
            <family val="2"/>
          </rPr>
          <t>eingesparte Personalkosten, Kurzarbeitergeld, sonstige Einsparungen</t>
        </r>
      </text>
    </comment>
    <comment ref="A52" authorId="0" shapeId="0">
      <text>
        <r>
          <rPr>
            <b/>
            <sz val="9"/>
            <color indexed="81"/>
            <rFont val="Segoe UI"/>
            <family val="2"/>
          </rPr>
          <t>Wieser Axel:</t>
        </r>
        <r>
          <rPr>
            <sz val="9"/>
            <color indexed="81"/>
            <rFont val="Segoe UI"/>
            <family val="2"/>
          </rPr>
          <t xml:space="preserve">
Übertrag nach 
Zeile 19-22</t>
        </r>
      </text>
    </comment>
    <comment ref="C53" authorId="0" shapeId="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3" authorId="0" shapeId="0">
      <text>
        <r>
          <rPr>
            <b/>
            <sz val="9"/>
            <color indexed="81"/>
            <rFont val="Segoe UI"/>
            <family val="2"/>
          </rPr>
          <t xml:space="preserve">Liquiditätsplanung:
</t>
        </r>
        <r>
          <rPr>
            <sz val="9"/>
            <color indexed="81"/>
            <rFont val="Segoe UI"/>
            <family val="2"/>
          </rPr>
          <t>quartalsweise Ratenzahlung herunterbrechen</t>
        </r>
      </text>
    </comment>
    <comment ref="A79" authorId="0" shapeId="0">
      <text>
        <r>
          <rPr>
            <b/>
            <sz val="9"/>
            <color indexed="81"/>
            <rFont val="Segoe UI"/>
            <family val="2"/>
          </rPr>
          <t>Wieser Axel:</t>
        </r>
        <r>
          <rPr>
            <sz val="9"/>
            <color indexed="81"/>
            <rFont val="Segoe UI"/>
            <family val="2"/>
          </rPr>
          <t xml:space="preserve">
in Abhängigkeit des KK-Saldos (Zeile 37)
</t>
        </r>
      </text>
    </comment>
    <comment ref="B80" authorId="0" shapeId="0">
      <text>
        <r>
          <rPr>
            <sz val="9"/>
            <color indexed="81"/>
            <rFont val="Segoe UI"/>
            <family val="2"/>
          </rPr>
          <t xml:space="preserve">Eingabe 
Ist-Zinssatz
</t>
        </r>
      </text>
    </comment>
    <comment ref="A84" authorId="0" shapeId="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<sst xmlns="http://schemas.openxmlformats.org/spreadsheetml/2006/main" count="275" uniqueCount="229">
  <si>
    <t>Vorräte / Lagerbestand</t>
  </si>
  <si>
    <t xml:space="preserve">Forderungen L + L </t>
  </si>
  <si>
    <t xml:space="preserve"> + </t>
  </si>
  <si>
    <t xml:space="preserve"> -</t>
  </si>
  <si>
    <t>Verbindlichkeiten L + L</t>
  </si>
  <si>
    <t>Zwischensumme</t>
  </si>
  <si>
    <t xml:space="preserve"> =&gt;</t>
  </si>
  <si>
    <t>Anlagevermögen</t>
  </si>
  <si>
    <t>ggf. Unterbilanz</t>
  </si>
  <si>
    <t xml:space="preserve"> - </t>
  </si>
  <si>
    <t xml:space="preserve"> +</t>
  </si>
  <si>
    <t>Überhang (-) / Unterdeckung (+)</t>
  </si>
  <si>
    <t>Überhang langfr. Passiva</t>
  </si>
  <si>
    <t>Unterdeckg langfr. Passiva</t>
  </si>
  <si>
    <t>Erhaltene Anzahlungen</t>
  </si>
  <si>
    <t>geleistete Anzahlungen</t>
  </si>
  <si>
    <t>TEUR</t>
  </si>
  <si>
    <t>langfristige Passiva</t>
  </si>
  <si>
    <t>Berechnung Überhang / Unterdeckung</t>
  </si>
  <si>
    <t>Personennummer</t>
  </si>
  <si>
    <t>Datum</t>
  </si>
  <si>
    <t>Debitorenlaufzeit (Tage)</t>
  </si>
  <si>
    <t>Lagerdauer (Tage)</t>
  </si>
  <si>
    <t>Kreditorenlaufzeit (Tage)</t>
  </si>
  <si>
    <t>Umsatz (TEUR)</t>
  </si>
  <si>
    <t>Materialaufwand (TEUR)</t>
  </si>
  <si>
    <t>Vorhandene Kreditlinien:</t>
  </si>
  <si>
    <t>1)</t>
  </si>
  <si>
    <t>2)</t>
  </si>
  <si>
    <t>3)</t>
  </si>
  <si>
    <t>4)</t>
  </si>
  <si>
    <t>Basis:</t>
  </si>
  <si>
    <t>Betreuer /OE-Nr.</t>
  </si>
  <si>
    <t xml:space="preserve">Branchenvergleich </t>
  </si>
  <si>
    <t>von</t>
  </si>
  <si>
    <t>Engagement / Name</t>
  </si>
  <si>
    <t>bis</t>
  </si>
  <si>
    <t>Plan</t>
  </si>
  <si>
    <t>Plan 1</t>
  </si>
  <si>
    <t>Plan 2</t>
  </si>
  <si>
    <t>KK- BEDARF ( rechnerisch )</t>
  </si>
  <si>
    <t>KK-Bedarf insgesamt</t>
  </si>
  <si>
    <t>Zuschlag für Spitzenbedarf</t>
  </si>
  <si>
    <t>Bilanz</t>
  </si>
  <si>
    <t>Zins</t>
  </si>
  <si>
    <t>Kreditprovision</t>
  </si>
  <si>
    <t>befristet</t>
  </si>
  <si>
    <t>Betrag in TE</t>
  </si>
  <si>
    <t>Linien bei der Sparkasse KölnBonn</t>
  </si>
  <si>
    <t>= individuelle Werte können übertragen werden.</t>
  </si>
  <si>
    <t>= Werte aus Kundenunterlage übertragen.</t>
  </si>
  <si>
    <t>= Werte werden errechnet.</t>
  </si>
  <si>
    <t>Berechnung zukünftiger KK - Bedarf</t>
  </si>
  <si>
    <t>Die blauen Felder können ausgefüllt werden</t>
  </si>
  <si>
    <t>Legende</t>
  </si>
  <si>
    <t>Summe:</t>
  </si>
  <si>
    <t>langfristiges Kapital</t>
  </si>
  <si>
    <t>mittelfristiges Fremdkapital</t>
  </si>
  <si>
    <t>Bemerkungen:</t>
  </si>
  <si>
    <t>Eigenkapital</t>
  </si>
  <si>
    <t>Umsatzerwartung / 
Planeinnahmen</t>
  </si>
  <si>
    <t>I. Umsatzplanung</t>
  </si>
  <si>
    <t>p.a.</t>
  </si>
  <si>
    <t>II. Kostenplanung</t>
  </si>
  <si>
    <t>Rudimentäre KK-Bedarfsrechnung</t>
  </si>
  <si>
    <t>Kreditoren</t>
  </si>
  <si>
    <t>Debitoren</t>
  </si>
  <si>
    <t>Lagerbestand</t>
  </si>
  <si>
    <t>KK-Bedarf</t>
  </si>
  <si>
    <t>mtl. Rate</t>
  </si>
  <si>
    <t>Zinsanteil</t>
  </si>
  <si>
    <t>Tilgungsanteil</t>
  </si>
  <si>
    <t>Personalkosten</t>
  </si>
  <si>
    <t>Miete</t>
  </si>
  <si>
    <t>Fixkosten</t>
  </si>
  <si>
    <t>Kapitaldienst</t>
  </si>
  <si>
    <t>Zinsen (SKB-Darlehen)</t>
  </si>
  <si>
    <t>Summe Fixkosten</t>
  </si>
  <si>
    <t>Variable Kosten</t>
  </si>
  <si>
    <t>Materialeinsatz</t>
  </si>
  <si>
    <t>Fremdleistungen</t>
  </si>
  <si>
    <t>sonstige variable Kosten</t>
  </si>
  <si>
    <t>Summe variable Kosten</t>
  </si>
  <si>
    <t>Summe Kosten</t>
  </si>
  <si>
    <t>sonstiges (z.B. Leasingraten)</t>
  </si>
  <si>
    <t>Überschuss / Unterdeckung</t>
  </si>
  <si>
    <t>Saldo KK-Konto</t>
  </si>
  <si>
    <t>KK-Kreditlinie</t>
  </si>
  <si>
    <t>verfügbare Liquidät</t>
  </si>
  <si>
    <t>I. SKB-Darlehen</t>
  </si>
  <si>
    <t>II. Fremddarlehen</t>
  </si>
  <si>
    <t>Planungshilfen</t>
  </si>
  <si>
    <t>Summe</t>
  </si>
  <si>
    <t>Prognose Entwicklung (%)</t>
  </si>
  <si>
    <t>Höchster Liquiditätsbedarf</t>
  </si>
  <si>
    <t>Zins-Tilgungsrechner (Ermittlung Zins- und Tilgungsanteile)</t>
  </si>
  <si>
    <t>Kennzahlen</t>
  </si>
  <si>
    <t>Modelling</t>
  </si>
  <si>
    <t>Gesamtdarlehen</t>
  </si>
  <si>
    <t>III. Kapitaldienst Gesamt</t>
  </si>
  <si>
    <t>mtl. Raten</t>
  </si>
  <si>
    <t>Tilgungssatz</t>
  </si>
  <si>
    <t>Zinsdurchschnitt</t>
  </si>
  <si>
    <t>Modell</t>
  </si>
  <si>
    <t>mögliche Privateinlagen (+) / -Entnahmen (-)</t>
  </si>
  <si>
    <t>Monat 1</t>
  </si>
  <si>
    <t>Monat 2</t>
  </si>
  <si>
    <t>Monat 3</t>
  </si>
  <si>
    <t>Monat 4</t>
  </si>
  <si>
    <t>Monat 5</t>
  </si>
  <si>
    <t>Monat 6</t>
  </si>
  <si>
    <t>Monat 7</t>
  </si>
  <si>
    <t>Monat 8</t>
  </si>
  <si>
    <t>Monat 9</t>
  </si>
  <si>
    <t>Monat 10</t>
  </si>
  <si>
    <t>Monat 11</t>
  </si>
  <si>
    <t>Monat 12</t>
  </si>
  <si>
    <t>Prognose 1 Jahr</t>
  </si>
  <si>
    <t>Aktuell:</t>
  </si>
  <si>
    <t>Kunden/Kontonummer:</t>
  </si>
  <si>
    <t>Kunde:</t>
  </si>
  <si>
    <t>Hans Test GmbH</t>
  </si>
  <si>
    <t>In Abhängigkeit von der Umsatzentwicklung (manuelle Änderungen sind möglich (Formeln werden dabei überschrieben)</t>
  </si>
  <si>
    <t>= manuelle Änderungen / Individualisierungen möglich 
(die Formeln werden dabei überschrieben)</t>
  </si>
  <si>
    <t>Liquiditätsplanung (Angaben in Euro)</t>
  </si>
  <si>
    <t>= Rechenfelder / Beschriftungen (gesperrte Zellen)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</si>
  <si>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</si>
  <si>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t>Steuerzahlungen (-) / Erstattungen (+)</t>
  </si>
  <si>
    <t>8. Welche weiteren Möglichkeiten gibt es zur Reduzierung von variablen Kosten bzw. weiteren Aufwendungen?</t>
  </si>
  <si>
    <t>7. Können Sie Instrumente der öffentlichen Hand nutzen? (z.B. Kurzarbeitergeld, Entschädigung für Personalkosten bei von Quarantäne betroffenen Beschäftigten, Steuerstundung etc.)</t>
  </si>
  <si>
    <t>6. Ist ein Notfallplan zur Aufrechterhaltung des operativen Betriebes vorhanden?</t>
  </si>
  <si>
    <t>bereits Störungen</t>
  </si>
  <si>
    <t>signifikante Beschaffungsstörung</t>
  </si>
  <si>
    <t>5. Wie stellt sich die Liquiditätssituation dar?</t>
  </si>
  <si>
    <t>bereits engpässe</t>
  </si>
  <si>
    <t>weiterhin problemlos</t>
  </si>
  <si>
    <t>4. Produktabsatz / Sales</t>
  </si>
  <si>
    <t>unbekannt</t>
  </si>
  <si>
    <t>keine materiellen Auswirkungen</t>
  </si>
  <si>
    <t>3. Produktbeschaffung / Sourcing</t>
  </si>
  <si>
    <t>erst bei länger andauernder Krise</t>
  </si>
  <si>
    <t>bereits jetzt erwartet</t>
  </si>
  <si>
    <t>2. Auswirkungen auf die wirtschaftliche und finanzielle Lage</t>
  </si>
  <si>
    <t>Nein</t>
  </si>
  <si>
    <t>Ja</t>
  </si>
  <si>
    <t>1. Gibt es Abhängigkeiten (direkt/indirekt) im Einkauf / Verkauf aus Hubei/Wuhan bzw. sonstigen besonders betroffenen Regionen?</t>
  </si>
  <si>
    <t>V 1.0</t>
  </si>
  <si>
    <t xml:space="preserve">Umsatz- und Liquiditätsplanung, verprobt mit 870 und 980. </t>
  </si>
  <si>
    <t>V 1.1</t>
  </si>
  <si>
    <t>Dropdown-Menüs</t>
  </si>
  <si>
    <t>noch keine Aussage möglich</t>
  </si>
  <si>
    <t>temporärer Engpass absehbar, Refinanzierung wahrscheinlich</t>
  </si>
  <si>
    <t>Engpasse ansehbar, Refinanzierung fraglich</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</si>
  <si>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</si>
  <si>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</si>
  <si>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</si>
  <si>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</si>
  <si>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</si>
  <si>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</si>
  <si>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</si>
  <si>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signifikante Absatzstörung</t>
  </si>
  <si>
    <t>Frage</t>
  </si>
  <si>
    <t>Bemerkungen/Hinweise</t>
  </si>
  <si>
    <t>3.1. Wie sind die Auswirkungen auf die Lagerhaltung?</t>
  </si>
  <si>
    <t>keine Auswirkungen</t>
  </si>
  <si>
    <t>Lagerbestand wird erhöht</t>
  </si>
  <si>
    <t>Lagerbestand verderbliche Ware</t>
  </si>
  <si>
    <t>Lagerbestand mit verderblicher Ware</t>
  </si>
  <si>
    <t>3.2 Wie schnell lässt sich der Materialeinkauf anpassen?</t>
  </si>
  <si>
    <t>schnell/unmittelbar</t>
  </si>
  <si>
    <t>mit zeitlicher Verzögerung</t>
  </si>
  <si>
    <t>deutlich verzögert</t>
  </si>
  <si>
    <t>2.1 Erwarten Sie verlängerte Debitorenlaufzeiten?</t>
  </si>
  <si>
    <t>Einschätzung</t>
  </si>
  <si>
    <t>5.1 Planen Sie verlängerte Kreditorenlaufzeiten?</t>
  </si>
  <si>
    <t>5.2. Haben Sie eine Liquiditätsplanung erstellt?</t>
  </si>
  <si>
    <t>Ja, aber veraltet</t>
  </si>
  <si>
    <t>Ja, auf Basis Umsatzprognose</t>
  </si>
  <si>
    <t>KK-Zinsaufwand</t>
  </si>
  <si>
    <t>III. KK-Zinsaufwand</t>
  </si>
  <si>
    <t>Hinweis VS: Einfügung Fragenseite (neues Tabellenblatt) ohne Einfluss auf Umsatz und Liquiplanung.</t>
  </si>
  <si>
    <t>Hinweis 980: Einfügung Zeile "KK-Zinsaufwand" sowie Hilfstabelle hierzu (manuelles Befüllen erforderlich)</t>
  </si>
  <si>
    <t xml:space="preserve">Hinweis 980: In Kapitaldienstjetzt  ausschließlich positive Eingaben möglich (die Logikprüfung zur Valuta oder Fehleingaben kann nicht dargestellt werden -&gt; korrekte Erfassung der Eingaben erforderlich). </t>
  </si>
  <si>
    <t>Kontonummer</t>
  </si>
  <si>
    <t>Einnahmen/Umsätze "Normalverlauf"</t>
  </si>
  <si>
    <t>Aktualisierung der Kommentarfelder (=Infos, Hilfestellungen)</t>
  </si>
  <si>
    <t>Tausch Kreditoren/Debitoren (war vertauscht)</t>
  </si>
  <si>
    <t>Anlaufkosten für Normalbetrieb (-)</t>
  </si>
  <si>
    <t>V 1.2</t>
  </si>
  <si>
    <t>Hinweis 980: Fehlerbehebung Rechenoption Steuerzahlung (Zeile 33)</t>
  </si>
  <si>
    <t>Hinweis 980: Fehlerbehebung Eingabefelder B32-B34 (nicht ausfüllbar) - Zellschutz entnommen</t>
  </si>
  <si>
    <t>Hinweis 980: Kommentarfeld variable Kosten aktualisiert (Zellverweis)</t>
  </si>
  <si>
    <t>Jahreswerte</t>
  </si>
  <si>
    <t>(p.a.)</t>
  </si>
  <si>
    <t>manuelle Eingabe</t>
  </si>
  <si>
    <t>Anlaufkosten für den Normalbetrieb/Zeile 34)  nur noch als manuelle Eingabe in den Monatsfeldern (Jahreswerte nicht sinvoll)</t>
  </si>
  <si>
    <t>Tilgung (SKB-Darlehen)</t>
  </si>
  <si>
    <t>Zinsen Drittbanken)</t>
  </si>
  <si>
    <t>Tilgung Drittbanken)</t>
  </si>
  <si>
    <t>aktuelle Restschuld</t>
  </si>
  <si>
    <t>Zinssatz</t>
  </si>
  <si>
    <t>Hinweise / Ergänzungen</t>
  </si>
  <si>
    <t>sonstige Fixkosten</t>
  </si>
  <si>
    <t>Weitere Verfeinerung der Kommentare</t>
  </si>
  <si>
    <t>Löschung der Zeile Stromkosten (kann über sonstige Fixkosten eingestellt werden)</t>
  </si>
  <si>
    <t>Sonstiges (+) (-)</t>
  </si>
  <si>
    <t xml:space="preserve">Darlehen Nr. </t>
  </si>
  <si>
    <t>Darlehen Nr.</t>
  </si>
  <si>
    <t>= Eingabefelder (soweit relevant)</t>
  </si>
  <si>
    <t>Erfassung der Personalkosten, ohne Aushilfen, Leiharbeiter und Kurzarbeitergeld</t>
  </si>
  <si>
    <t>Erfassung der Mietzahlungen (Jahreswert)</t>
  </si>
  <si>
    <t>Erfassung weiterer Fixkosten (Jahreswerte)</t>
  </si>
  <si>
    <t>Ermittlung über die Planungshilfe "Kapitaldienst" (s.u.), Werte werden übertragen</t>
  </si>
  <si>
    <t>Erfassung sonstiger Finanzierungskosten (z.B. Leasingraten)</t>
  </si>
  <si>
    <t>Erfassung weiterer variabler Kosten (Jahreswerte)</t>
  </si>
  <si>
    <t>Aufwendungen für den Hochlauf in den Normalbetrieb; z.B. Wareneinkauf</t>
  </si>
  <si>
    <t>Feld für weitere Kosten oder Einnahmen</t>
  </si>
  <si>
    <t>aktueller Kontostand</t>
  </si>
  <si>
    <t>aktuelle Kreditlinie (KK-Kredit, Dispositionskredit)</t>
  </si>
  <si>
    <t>Eingabe der Darlehensnummer, aktuelle Restschuld, Zinssatz sowie der mtl. Rate</t>
  </si>
  <si>
    <t>Eingabe des Jahresumsatzes im Normalbetrieb (z.B. aus G+V, BWA, Planung)</t>
  </si>
  <si>
    <t>Planung des voraussichtlichen Geschäftsverlaufs in der Krise (100 %=Normalverlauf)</t>
  </si>
  <si>
    <t xml:space="preserve">Hilfestellung: Schauen Sie in Ihrern Kontoauszug zum Rateneinzug. Dort finden Sie im Verwendungszweck den enstpsrechenden Saldo bzw. aktuelle Restschuld. </t>
  </si>
  <si>
    <t>Eingaben/Erfassung über Hilfstabelle siehe unten (Kapitaldienst) - Achtung: manuelle Änderung bei von monatlich abweichenden Zahlungsterminen (z.B. quartalsweise) erforderlich!</t>
  </si>
  <si>
    <t xml:space="preserve">Eingabe der Zinsaufwendungen aus dem Kontokorrent-Kredit/Dispokredit (Hilfsweise Berechnung siehe unten, siehe Kapitaldienst III.) </t>
  </si>
  <si>
    <t>Erfassung des Materialaufwands (im normalen Geschäftsverlauf, z.B. aus Bilanz, betriebswirtschaftliche Auswertung)</t>
  </si>
  <si>
    <t>Entnahmen: sollten nur die dringend notwendigen Aufwändungen enthalten, die zur Bedienung aller privaten Verbindlichkeiten und der Bestreitung des Lebensunterhalts erforderlich sind!</t>
  </si>
  <si>
    <t xml:space="preserve">Entnahme des Zellschutzes in einzelnen Zellen (Kundenname, Kontonummer) </t>
  </si>
  <si>
    <t>Änderung der Fehlertexte (z.B. nur negative Zahlen möglich) = Verbesserung der Rückmeldung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</si>
</sst>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_ ;[Red]\-#,##0.0\ "/>
    <numFmt numFmtId="165" formatCode="#,##0.0"/>
    <numFmt numFmtId="166" formatCode="0.00\ &quot;%&quot;"/>
    <numFmt numFmtId="167" formatCode="dd/mm/yy;@"/>
    <numFmt numFmtId="168" formatCode="_-* #,##0_-;\-* #,##0_-;_-* &quot;-&quot;??_-;_-@_-"/>
    <numFmt numFmtId="169" formatCode="0\ &quot;Tage&quot;"/>
    <numFmt numFmtId="170" formatCode="_-* #,##0.00\ _€_-;\-* #,##0.00\ _€_-;_-* &quot;-&quot;??\ _€_-;_-@_-"/>
  </numFmts>
  <fonts count="36" x14ac:knownFonts="1">
    <font>
      <sz val="10"/>
      <name val="Arial"/>
    </font>
    <font>
      <sz val="11"/>
      <color theme="1"/>
      <name val="Calibri"/>
      <family val="2"/>
      <scheme val="minor"/>
    </font>
    <font>
      <b/>
      <sz val="12"/>
      <name val="Sparkasse Rg"/>
      <family val="2"/>
    </font>
    <font>
      <sz val="12"/>
      <name val="Sparkasse Rg"/>
      <family val="2"/>
    </font>
    <font>
      <sz val="10"/>
      <name val="Sparkasse Rg"/>
      <family val="2"/>
    </font>
    <font>
      <b/>
      <sz val="14"/>
      <name val="Sparkasse Rg"/>
      <family val="2"/>
    </font>
    <font>
      <b/>
      <sz val="10"/>
      <name val="Sparkasse Rg"/>
      <family val="2"/>
    </font>
    <font>
      <i/>
      <sz val="10"/>
      <name val="Sparkasse Rg"/>
      <family val="2"/>
    </font>
    <font>
      <b/>
      <i/>
      <sz val="10"/>
      <name val="Sparkasse Rg"/>
      <family val="2"/>
    </font>
    <font>
      <i/>
      <sz val="9"/>
      <name val="Sparkasse Rg"/>
      <family val="2"/>
    </font>
    <font>
      <b/>
      <sz val="10"/>
      <color indexed="10"/>
      <name val="Sparkasse Rg"/>
      <family val="2"/>
    </font>
    <font>
      <b/>
      <sz val="11"/>
      <color indexed="10"/>
      <name val="Sparkasse Rg"/>
      <family val="2"/>
    </font>
    <font>
      <sz val="14"/>
      <color indexed="9"/>
      <name val="Sparkasse Rg"/>
      <family val="2"/>
    </font>
    <font>
      <b/>
      <sz val="12"/>
      <color indexed="9"/>
      <name val="Sparkasse Rg"/>
      <family val="2"/>
    </font>
    <font>
      <sz val="8"/>
      <name val="Arial"/>
      <family val="2"/>
    </font>
    <font>
      <sz val="10"/>
      <name val="Arial"/>
      <family val="2"/>
    </font>
    <font>
      <b/>
      <sz val="10"/>
      <name val="Arial"/>
      <family val="2"/>
    </font>
    <font>
      <sz val="10"/>
      <name val="Arial"/>
      <family val="2"/>
    </font>
    <font>
      <sz val="9"/>
      <color indexed="81"/>
      <name val="Segoe UI"/>
      <family val="2"/>
    </font>
    <font>
      <b/>
      <sz val="9"/>
      <color indexed="81"/>
      <name val="Segoe UI"/>
      <family val="2"/>
    </font>
    <font>
      <b/>
      <sz val="10"/>
      <color rgb="FFFF0000"/>
      <name val="Arial"/>
      <family val="2"/>
    </font>
    <font>
      <sz val="12"/>
      <name val="Arial"/>
      <family val="2"/>
    </font>
    <font>
      <b/>
      <sz val="12"/>
      <name val="Arial"/>
      <family val="2"/>
    </font>
    <font>
      <b/>
      <sz val="12"/>
      <color rgb="FFFF0000"/>
      <name val="Arial"/>
      <family val="2"/>
    </font>
    <font>
      <sz val="10"/>
      <color theme="0" tint="-0.249977111117893"/>
      <name val="Arial"/>
      <family val="2"/>
    </font>
    <font>
      <b/>
      <sz val="8"/>
      <color rgb="FFFF0000"/>
      <name val="Arial"/>
      <family val="2"/>
    </font>
    <font>
      <sz val="10"/>
      <color theme="1"/>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9"/>
      <color indexed="81"/>
      <name val="Segoe UI"/>
      <charset val="1"/>
    </font>
    <font>
      <b/>
      <sz val="9"/>
      <color indexed="81"/>
      <name val="Segoe UI"/>
      <charset val="1"/>
    </font>
    <font>
      <sz val="10"/>
      <color theme="4" tint="0.79998168889431442"/>
      <name val="Arial"/>
      <family val="2"/>
    </font>
    <font>
      <sz val="10"/>
      <color theme="0" tint="-0.34998626667073579"/>
      <name val="Arial"/>
      <family val="2"/>
    </font>
    <font>
      <sz val="8"/>
      <color theme="0" tint="-0.34998626667073579"/>
      <name val="Arial"/>
      <family val="2"/>
    </font>
  </fonts>
  <fills count="14">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4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thin">
        <color indexed="23"/>
      </left>
      <right style="medium">
        <color indexed="23"/>
      </right>
      <top style="thin">
        <color indexed="23"/>
      </top>
      <bottom style="thin">
        <color indexed="23"/>
      </bottom>
      <diagonal/>
    </border>
    <border>
      <left/>
      <right style="medium">
        <color indexed="23"/>
      </right>
      <top style="hair">
        <color indexed="23"/>
      </top>
      <bottom style="hair">
        <color indexed="23"/>
      </bottom>
      <diagonal/>
    </border>
    <border>
      <left style="thin">
        <color indexed="23"/>
      </left>
      <right style="thin">
        <color indexed="23"/>
      </right>
      <top style="medium">
        <color indexed="23"/>
      </top>
      <bottom/>
      <diagonal/>
    </border>
    <border>
      <left/>
      <right/>
      <top style="medium">
        <color indexed="23"/>
      </top>
      <bottom style="medium">
        <color indexed="23"/>
      </bottom>
      <diagonal/>
    </border>
    <border>
      <left style="thin">
        <color indexed="23"/>
      </left>
      <right style="thin">
        <color indexed="23"/>
      </right>
      <top style="thin">
        <color indexed="23"/>
      </top>
      <bottom style="medium">
        <color indexed="23"/>
      </bottom>
      <diagonal/>
    </border>
    <border>
      <left style="hair">
        <color indexed="64"/>
      </left>
      <right style="medium">
        <color indexed="23"/>
      </right>
      <top style="hair">
        <color indexed="64"/>
      </top>
      <bottom style="hair">
        <color indexed="64"/>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top style="medium">
        <color indexed="23"/>
      </top>
      <bottom/>
      <diagonal/>
    </border>
    <border>
      <left style="thin">
        <color indexed="55"/>
      </left>
      <right style="medium">
        <color indexed="55"/>
      </right>
      <top style="medium">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top/>
      <bottom style="medium">
        <color indexed="23"/>
      </bottom>
      <diagonal/>
    </border>
    <border>
      <left style="thin">
        <color indexed="55"/>
      </left>
      <right style="medium">
        <color indexed="55"/>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style="medium">
        <color indexed="23"/>
      </left>
      <right style="hair">
        <color indexed="23"/>
      </right>
      <top style="hair">
        <color indexed="23"/>
      </top>
      <bottom style="hair">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thin">
        <color indexed="23"/>
      </bottom>
      <diagonal/>
    </border>
    <border>
      <left style="medium">
        <color indexed="23"/>
      </left>
      <right style="hair">
        <color indexed="23"/>
      </right>
      <top style="hair">
        <color indexed="23"/>
      </top>
      <bottom style="medium">
        <color indexed="23"/>
      </bottom>
      <diagonal/>
    </border>
    <border>
      <left style="thin">
        <color indexed="23"/>
      </left>
      <right style="thin">
        <color indexed="23"/>
      </right>
      <top/>
      <bottom style="hair">
        <color indexed="23"/>
      </bottom>
      <diagonal/>
    </border>
    <border>
      <left/>
      <right style="medium">
        <color indexed="23"/>
      </right>
      <top/>
      <bottom style="hair">
        <color indexed="23"/>
      </bottom>
      <diagonal/>
    </border>
    <border>
      <left style="medium">
        <color indexed="23"/>
      </left>
      <right/>
      <top style="hair">
        <color indexed="23"/>
      </top>
      <bottom style="hair">
        <color indexed="23"/>
      </bottom>
      <diagonal/>
    </border>
    <border>
      <left/>
      <right/>
      <top style="hair">
        <color indexed="55"/>
      </top>
      <bottom style="hair">
        <color indexed="55"/>
      </bottom>
      <diagonal/>
    </border>
    <border>
      <left/>
      <right style="hair">
        <color indexed="23"/>
      </right>
      <top style="hair">
        <color indexed="23"/>
      </top>
      <bottom style="hair">
        <color indexed="23"/>
      </bottom>
      <diagonal/>
    </border>
    <border>
      <left style="hair">
        <color indexed="23"/>
      </left>
      <right style="medium">
        <color indexed="23"/>
      </right>
      <top/>
      <bottom/>
      <diagonal/>
    </border>
    <border>
      <left/>
      <right/>
      <top style="hair">
        <color indexed="23"/>
      </top>
      <bottom style="hair">
        <color indexed="23"/>
      </bottom>
      <diagonal/>
    </border>
    <border>
      <left style="thin">
        <color indexed="23"/>
      </left>
      <right style="thin">
        <color indexed="23"/>
      </right>
      <top style="hair">
        <color indexed="23"/>
      </top>
      <bottom/>
      <diagonal/>
    </border>
    <border>
      <left/>
      <right style="medium">
        <color indexed="23"/>
      </right>
      <top style="hair">
        <color indexed="23"/>
      </top>
      <bottom/>
      <diagonal/>
    </border>
    <border>
      <left style="thin">
        <color indexed="23"/>
      </left>
      <right style="thin">
        <color indexed="23"/>
      </right>
      <top/>
      <bottom/>
      <diagonal/>
    </border>
    <border>
      <left/>
      <right style="medium">
        <color indexed="23"/>
      </right>
      <top/>
      <bottom/>
      <diagonal/>
    </border>
    <border>
      <left style="thin">
        <color indexed="64"/>
      </left>
      <right style="thin">
        <color indexed="64"/>
      </right>
      <top style="hair">
        <color indexed="23"/>
      </top>
      <bottom style="hair">
        <color indexed="64"/>
      </bottom>
      <diagonal/>
    </border>
    <border>
      <left style="thin">
        <color indexed="64"/>
      </left>
      <right style="medium">
        <color indexed="23"/>
      </right>
      <top style="hair">
        <color indexed="23"/>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23"/>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23"/>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55"/>
      </left>
      <right style="medium">
        <color indexed="23"/>
      </right>
      <top style="medium">
        <color indexed="55"/>
      </top>
      <bottom style="medium">
        <color indexed="55"/>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64"/>
      </right>
      <top style="hair">
        <color indexed="64"/>
      </top>
      <bottom style="hair">
        <color indexed="64"/>
      </bottom>
      <diagonal/>
    </border>
    <border>
      <left style="thin">
        <color indexed="64"/>
      </left>
      <right style="thin">
        <color indexed="64"/>
      </right>
      <top style="medium">
        <color indexed="23"/>
      </top>
      <bottom style="hair">
        <color indexed="64"/>
      </bottom>
      <diagonal/>
    </border>
    <border>
      <left/>
      <right style="thin">
        <color indexed="64"/>
      </right>
      <top style="medium">
        <color indexed="23"/>
      </top>
      <bottom style="medium">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style="hair">
        <color indexed="23"/>
      </left>
      <right style="hair">
        <color indexed="23"/>
      </right>
      <top/>
      <bottom style="medium">
        <color indexed="23"/>
      </bottom>
      <diagonal/>
    </border>
    <border>
      <left style="hair">
        <color indexed="23"/>
      </left>
      <right/>
      <top/>
      <bottom style="medium">
        <color indexed="23"/>
      </bottom>
      <diagonal/>
    </border>
    <border>
      <left/>
      <right style="thin">
        <color indexed="64"/>
      </right>
      <top style="hair">
        <color indexed="64"/>
      </top>
      <bottom/>
      <diagonal/>
    </border>
    <border>
      <left/>
      <right style="thin">
        <color indexed="64"/>
      </right>
      <top style="medium">
        <color indexed="23"/>
      </top>
      <bottom style="hair">
        <color indexed="64"/>
      </bottom>
      <diagonal/>
    </border>
    <border>
      <left style="thin">
        <color indexed="64"/>
      </left>
      <right style="hair">
        <color indexed="23"/>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style="hair">
        <color indexed="23"/>
      </right>
      <top/>
      <bottom/>
      <diagonal/>
    </border>
    <border>
      <left style="hair">
        <color indexed="23"/>
      </left>
      <right style="hair">
        <color indexed="23"/>
      </right>
      <top/>
      <bottom/>
      <diagonal/>
    </border>
    <border>
      <left style="hair">
        <color indexed="23"/>
      </left>
      <right/>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right style="hair">
        <color indexed="23"/>
      </right>
      <top style="hair">
        <color indexed="23"/>
      </top>
      <bottom style="medium">
        <color indexed="23"/>
      </bottom>
      <diagonal/>
    </border>
    <border>
      <left/>
      <right/>
      <top/>
      <bottom style="hair">
        <color indexed="23"/>
      </bottom>
      <diagonal/>
    </border>
    <border>
      <left style="medium">
        <color indexed="23"/>
      </left>
      <right/>
      <top style="medium">
        <color indexed="23"/>
      </top>
      <bottom style="hair">
        <color indexed="64"/>
      </bottom>
      <diagonal/>
    </border>
    <border>
      <left/>
      <right/>
      <top style="medium">
        <color indexed="23"/>
      </top>
      <bottom style="hair">
        <color indexed="64"/>
      </bottom>
      <diagonal/>
    </border>
    <border>
      <left/>
      <right style="hair">
        <color indexed="23"/>
      </right>
      <top style="medium">
        <color indexed="23"/>
      </top>
      <bottom style="hair">
        <color indexed="64"/>
      </bottom>
      <diagonal/>
    </border>
    <border>
      <left style="medium">
        <color indexed="23"/>
      </left>
      <right/>
      <top style="hair">
        <color indexed="64"/>
      </top>
      <bottom/>
      <diagonal/>
    </border>
    <border>
      <left/>
      <right/>
      <top style="hair">
        <color indexed="64"/>
      </top>
      <bottom/>
      <diagonal/>
    </border>
    <border>
      <left/>
      <right style="hair">
        <color indexed="23"/>
      </right>
      <top style="hair">
        <color indexed="64"/>
      </top>
      <bottom/>
      <diagonal/>
    </border>
    <border>
      <left style="medium">
        <color indexed="23"/>
      </left>
      <right style="thin">
        <color indexed="64"/>
      </right>
      <top style="medium">
        <color indexed="23"/>
      </top>
      <bottom style="medium">
        <color indexed="23"/>
      </bottom>
      <diagonal/>
    </border>
    <border>
      <left style="thin">
        <color indexed="64"/>
      </left>
      <right style="hair">
        <color indexed="23"/>
      </right>
      <top style="medium">
        <color indexed="23"/>
      </top>
      <bottom style="medium">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thin">
        <color indexed="23"/>
      </bottom>
      <diagonal/>
    </border>
    <border>
      <left style="thin">
        <color indexed="23"/>
      </left>
      <right style="thin">
        <color indexed="23"/>
      </right>
      <top/>
      <bottom style="medium">
        <color indexed="23"/>
      </bottom>
      <diagonal/>
    </border>
    <border>
      <left style="medium">
        <color indexed="23"/>
      </left>
      <right style="thin">
        <color indexed="23"/>
      </right>
      <top style="thin">
        <color indexed="23"/>
      </top>
      <bottom style="thin">
        <color indexed="23"/>
      </bottom>
      <diagonal/>
    </border>
    <border>
      <left style="medium">
        <color indexed="23"/>
      </left>
      <right/>
      <top style="medium">
        <color indexed="23"/>
      </top>
      <bottom style="thin">
        <color indexed="23"/>
      </bottom>
      <diagonal/>
    </border>
    <border>
      <left/>
      <right style="thin">
        <color indexed="23"/>
      </right>
      <top style="medium">
        <color indexed="23"/>
      </top>
      <bottom/>
      <diagonal/>
    </border>
    <border>
      <left style="medium">
        <color indexed="23"/>
      </left>
      <right/>
      <top/>
      <bottom style="medium">
        <color indexed="23"/>
      </bottom>
      <diagonal/>
    </border>
    <border>
      <left style="thin">
        <color indexed="23"/>
      </left>
      <right/>
      <top style="medium">
        <color indexed="23"/>
      </top>
      <bottom/>
      <diagonal/>
    </border>
    <border>
      <left/>
      <right style="medium">
        <color indexed="23"/>
      </right>
      <top/>
      <bottom style="medium">
        <color indexed="23"/>
      </bottom>
      <diagonal/>
    </border>
    <border>
      <left style="medium">
        <color indexed="23"/>
      </left>
      <right/>
      <top style="hair">
        <color indexed="23"/>
      </top>
      <bottom/>
      <diagonal/>
    </border>
    <border>
      <left/>
      <right style="thin">
        <color indexed="23"/>
      </right>
      <top style="hair">
        <color indexed="23"/>
      </top>
      <bottom/>
      <diagonal/>
    </border>
    <border>
      <left/>
      <right style="hair">
        <color indexed="23"/>
      </right>
      <top/>
      <bottom/>
      <diagonal/>
    </border>
    <border>
      <left/>
      <right style="thin">
        <color indexed="23"/>
      </right>
      <top style="hair">
        <color indexed="23"/>
      </top>
      <bottom style="hair">
        <color indexed="23"/>
      </bottom>
      <diagonal/>
    </border>
    <border>
      <left/>
      <right style="hair">
        <color indexed="23"/>
      </right>
      <top style="medium">
        <color indexed="2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55"/>
      </right>
      <top style="hair">
        <color indexed="23"/>
      </top>
      <bottom style="medium">
        <color indexed="23"/>
      </bottom>
      <diagonal/>
    </border>
    <border>
      <left style="thin">
        <color indexed="23"/>
      </left>
      <right style="medium">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s>
  <cellStyleXfs count="5">
    <xf numFmtId="0" fontId="0" fillId="0" borderId="0" applyBorder="0"/>
    <xf numFmtId="43" fontId="15" fillId="0" borderId="0" applyFont="0" applyFill="0" applyBorder="0" applyAlignment="0" applyProtection="0"/>
    <xf numFmtId="9" fontId="15" fillId="0" borderId="0" applyFont="0" applyFill="0" applyBorder="0" applyAlignment="0" applyProtection="0"/>
    <xf numFmtId="0" fontId="1" fillId="0" borderId="0"/>
    <xf numFmtId="0" fontId="27" fillId="0" borderId="0" applyNumberFormat="0" applyFill="0" applyBorder="0" applyAlignment="0" applyProtection="0"/>
  </cellStyleXfs>
  <cellXfs count="436">
    <xf numFmtId="0" fontId="0" fillId="0" borderId="0" xfId="0"/>
    <xf numFmtId="3" fontId="8" fillId="2" borderId="2" xfId="0" applyNumberFormat="1" applyFont="1" applyFill="1" applyBorder="1" applyAlignment="1" applyProtection="1">
      <alignment horizontal="right" vertical="top"/>
    </xf>
    <xf numFmtId="0" fontId="4" fillId="3" borderId="3" xfId="0"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center" vertical="top"/>
      <protection locked="0"/>
    </xf>
    <xf numFmtId="165" fontId="4" fillId="4" borderId="4" xfId="0" applyNumberFormat="1" applyFont="1" applyFill="1" applyBorder="1" applyAlignment="1" applyProtection="1">
      <alignment horizontal="right" vertical="top"/>
      <protection locked="0"/>
    </xf>
    <xf numFmtId="165" fontId="4" fillId="4" borderId="1" xfId="0" applyNumberFormat="1" applyFont="1" applyFill="1" applyBorder="1" applyAlignment="1" applyProtection="1">
      <alignment horizontal="center" vertical="top"/>
      <protection locked="0"/>
    </xf>
    <xf numFmtId="165" fontId="4" fillId="4" borderId="1" xfId="0" applyNumberFormat="1" applyFont="1" applyFill="1" applyBorder="1" applyAlignment="1" applyProtection="1">
      <alignment horizontal="right" vertical="top"/>
      <protection locked="0"/>
    </xf>
    <xf numFmtId="165" fontId="4" fillId="4" borderId="5" xfId="0" applyNumberFormat="1" applyFont="1" applyFill="1" applyBorder="1" applyAlignment="1" applyProtection="1">
      <alignment horizontal="right" vertical="top"/>
      <protection locked="0"/>
    </xf>
    <xf numFmtId="165" fontId="4" fillId="4" borderId="6" xfId="0" applyNumberFormat="1" applyFont="1" applyFill="1" applyBorder="1" applyAlignment="1" applyProtection="1">
      <alignment horizontal="right" vertical="top"/>
      <protection locked="0"/>
    </xf>
    <xf numFmtId="3" fontId="8" fillId="2" borderId="7" xfId="0" applyNumberFormat="1" applyFont="1" applyFill="1" applyBorder="1" applyAlignment="1" applyProtection="1">
      <alignment horizontal="right" vertical="top"/>
    </xf>
    <xf numFmtId="164" fontId="6" fillId="3" borderId="8" xfId="0" applyNumberFormat="1" applyFont="1" applyFill="1" applyBorder="1" applyAlignment="1" applyProtection="1">
      <alignment horizontal="center" vertical="top"/>
      <protection locked="0"/>
    </xf>
    <xf numFmtId="2" fontId="6" fillId="3" borderId="9" xfId="0" applyNumberFormat="1" applyFont="1" applyFill="1" applyBorder="1" applyAlignment="1" applyProtection="1">
      <alignment horizontal="left" vertical="top"/>
      <protection locked="0"/>
    </xf>
    <xf numFmtId="3" fontId="4" fillId="5" borderId="1" xfId="0" applyNumberFormat="1" applyFont="1" applyFill="1" applyBorder="1" applyAlignment="1" applyProtection="1">
      <alignment horizontal="right" vertical="top"/>
      <protection locked="0"/>
    </xf>
    <xf numFmtId="3" fontId="4" fillId="5" borderId="10" xfId="0" applyNumberFormat="1" applyFont="1" applyFill="1" applyBorder="1" applyAlignment="1" applyProtection="1">
      <alignment horizontal="right" vertical="top"/>
      <protection locked="0"/>
    </xf>
    <xf numFmtId="3" fontId="4" fillId="5" borderId="2" xfId="0" applyNumberFormat="1" applyFont="1" applyFill="1" applyBorder="1" applyAlignment="1" applyProtection="1">
      <alignment horizontal="right" vertical="top"/>
      <protection locked="0"/>
    </xf>
    <xf numFmtId="165" fontId="4" fillId="4" borderId="11"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2" borderId="7" xfId="0" applyNumberFormat="1" applyFont="1" applyFill="1" applyBorder="1" applyAlignment="1" applyProtection="1">
      <alignment horizontal="right" vertical="top"/>
    </xf>
    <xf numFmtId="3" fontId="4" fillId="2" borderId="2" xfId="0" applyNumberFormat="1" applyFont="1" applyFill="1" applyBorder="1" applyAlignment="1" applyProtection="1">
      <alignment horizontal="right" vertical="top"/>
    </xf>
    <xf numFmtId="165" fontId="4" fillId="2" borderId="4" xfId="0" applyNumberFormat="1" applyFont="1" applyFill="1" applyBorder="1" applyAlignment="1" applyProtection="1">
      <alignment horizontal="right" vertical="top"/>
    </xf>
    <xf numFmtId="165" fontId="4" fillId="2" borderId="1" xfId="0" applyNumberFormat="1" applyFont="1" applyFill="1" applyBorder="1" applyAlignment="1" applyProtection="1">
      <alignment horizontal="right" vertical="top"/>
    </xf>
    <xf numFmtId="0" fontId="2" fillId="3" borderId="5" xfId="0" applyFont="1" applyFill="1" applyBorder="1" applyAlignment="1" applyProtection="1">
      <alignment horizontal="right" vertical="top"/>
      <protection locked="0"/>
    </xf>
    <xf numFmtId="1" fontId="3" fillId="0" borderId="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center" vertical="top"/>
      <protection locked="0"/>
    </xf>
    <xf numFmtId="164" fontId="4" fillId="0" borderId="0" xfId="0" applyNumberFormat="1" applyFont="1" applyFill="1" applyBorder="1" applyAlignment="1" applyProtection="1">
      <alignment horizontal="center" vertical="top"/>
      <protection locked="0"/>
    </xf>
    <xf numFmtId="164" fontId="6" fillId="3" borderId="15" xfId="0" applyNumberFormat="1" applyFont="1" applyFill="1" applyBorder="1" applyAlignment="1" applyProtection="1">
      <alignment horizontal="center" vertical="top"/>
      <protection locked="0"/>
    </xf>
    <xf numFmtId="0" fontId="6" fillId="3" borderId="16" xfId="0" applyFont="1" applyFill="1" applyBorder="1" applyAlignment="1" applyProtection="1">
      <alignment horizontal="center" vertical="top" wrapText="1"/>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center" vertical="top"/>
      <protection locked="0"/>
    </xf>
    <xf numFmtId="0" fontId="6" fillId="3" borderId="18" xfId="0" applyFont="1" applyFill="1" applyBorder="1" applyAlignment="1" applyProtection="1">
      <alignment horizontal="center" vertical="top"/>
      <protection locked="0"/>
    </xf>
    <xf numFmtId="11" fontId="4" fillId="0" borderId="0" xfId="0" applyNumberFormat="1" applyFont="1" applyAlignment="1" applyProtection="1">
      <alignment vertical="top"/>
      <protection locked="0"/>
    </xf>
    <xf numFmtId="0" fontId="4" fillId="3" borderId="19" xfId="0" applyFont="1" applyFill="1" applyBorder="1" applyAlignment="1" applyProtection="1">
      <alignment horizontal="center" vertical="top"/>
      <protection locked="0"/>
    </xf>
    <xf numFmtId="0" fontId="4" fillId="3" borderId="20" xfId="0" applyFont="1" applyFill="1" applyBorder="1" applyAlignment="1" applyProtection="1">
      <alignment horizontal="center" vertical="top"/>
      <protection locked="0"/>
    </xf>
    <xf numFmtId="0" fontId="4" fillId="3" borderId="21" xfId="0" applyFont="1" applyFill="1" applyBorder="1" applyAlignment="1" applyProtection="1">
      <alignment horizontal="center" vertical="top"/>
      <protection locked="0"/>
    </xf>
    <xf numFmtId="0" fontId="4" fillId="3" borderId="22" xfId="0" applyFont="1" applyFill="1" applyBorder="1" applyAlignment="1" applyProtection="1">
      <alignment horizontal="center" vertical="top" wrapText="1"/>
      <protection locked="0"/>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164" fontId="8" fillId="2" borderId="25" xfId="0" applyNumberFormat="1" applyFont="1" applyFill="1" applyBorder="1" applyAlignment="1" applyProtection="1">
      <alignment horizontal="right" vertical="top"/>
      <protection locked="0"/>
    </xf>
    <xf numFmtId="164" fontId="8" fillId="2" borderId="26" xfId="0" applyNumberFormat="1" applyFont="1" applyFill="1" applyBorder="1" applyAlignment="1" applyProtection="1">
      <alignment horizontal="right" vertical="top"/>
      <protection locked="0"/>
    </xf>
    <xf numFmtId="3" fontId="4" fillId="2" borderId="27" xfId="0" applyNumberFormat="1" applyFont="1" applyFill="1" applyBorder="1" applyAlignment="1" applyProtection="1">
      <alignment horizontal="right" vertical="top"/>
      <protection locked="0"/>
    </xf>
    <xf numFmtId="3" fontId="4" fillId="2" borderId="1" xfId="0" applyNumberFormat="1" applyFont="1" applyFill="1" applyBorder="1" applyAlignment="1" applyProtection="1">
      <alignment horizontal="right" vertical="top"/>
      <protection locked="0"/>
    </xf>
    <xf numFmtId="3" fontId="4" fillId="2" borderId="10" xfId="0" applyNumberFormat="1" applyFont="1" applyFill="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center" vertical="top"/>
      <protection locked="0"/>
    </xf>
    <xf numFmtId="164" fontId="4" fillId="0" borderId="0" xfId="0" applyNumberFormat="1" applyFont="1" applyFill="1" applyAlignment="1" applyProtection="1">
      <alignment horizontal="center" vertical="top"/>
      <protection locked="0"/>
    </xf>
    <xf numFmtId="0" fontId="6" fillId="3" borderId="28"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vertical="top" wrapText="1" shrinkToFit="1"/>
      <protection locked="0"/>
    </xf>
    <xf numFmtId="0" fontId="4" fillId="3" borderId="29"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3" fontId="6" fillId="2" borderId="30" xfId="0" applyNumberFormat="1" applyFont="1" applyFill="1" applyBorder="1" applyAlignment="1" applyProtection="1">
      <alignment horizontal="right" vertical="top"/>
      <protection locked="0"/>
    </xf>
    <xf numFmtId="164" fontId="8" fillId="2" borderId="31" xfId="0" applyNumberFormat="1" applyFont="1" applyFill="1" applyBorder="1" applyAlignment="1" applyProtection="1">
      <alignment horizontal="right" vertical="top"/>
      <protection locked="0"/>
    </xf>
    <xf numFmtId="164" fontId="8" fillId="2" borderId="3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164" fontId="8"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Alignment="1" applyProtection="1">
      <alignment vertical="top"/>
      <protection locked="0"/>
    </xf>
    <xf numFmtId="1" fontId="9" fillId="0" borderId="0" xfId="0" applyNumberFormat="1" applyFont="1" applyAlignment="1" applyProtection="1">
      <alignment vertical="top"/>
      <protection locked="0"/>
    </xf>
    <xf numFmtId="3" fontId="6"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horizontal="right" vertical="top"/>
      <protection locked="0"/>
    </xf>
    <xf numFmtId="0" fontId="4" fillId="2" borderId="34" xfId="0" applyFont="1" applyFill="1" applyBorder="1" applyAlignment="1" applyProtection="1">
      <alignment horizontal="right" vertical="top"/>
      <protection locked="0"/>
    </xf>
    <xf numFmtId="0" fontId="4" fillId="2" borderId="35" xfId="0" applyFont="1" applyFill="1" applyBorder="1" applyAlignment="1" applyProtection="1">
      <alignment horizontal="right" vertical="top"/>
      <protection locked="0"/>
    </xf>
    <xf numFmtId="3" fontId="4" fillId="2" borderId="2" xfId="0" applyNumberFormat="1" applyFont="1" applyFill="1" applyBorder="1" applyAlignment="1" applyProtection="1">
      <alignment vertical="top"/>
      <protection locked="0"/>
    </xf>
    <xf numFmtId="3" fontId="4" fillId="2" borderId="7" xfId="0" applyNumberFormat="1" applyFont="1" applyFill="1" applyBorder="1" applyAlignment="1" applyProtection="1">
      <alignment vertical="top"/>
      <protection locked="0"/>
    </xf>
    <xf numFmtId="3" fontId="8" fillId="2" borderId="36" xfId="0" applyNumberFormat="1" applyFont="1" applyFill="1" applyBorder="1" applyAlignment="1" applyProtection="1">
      <alignment horizontal="right" vertical="top"/>
      <protection locked="0"/>
    </xf>
    <xf numFmtId="3" fontId="4" fillId="2" borderId="33" xfId="0" applyNumberFormat="1" applyFont="1" applyFill="1" applyBorder="1" applyAlignment="1" applyProtection="1">
      <alignment horizontal="right" vertical="top"/>
      <protection locked="0"/>
    </xf>
    <xf numFmtId="0" fontId="4" fillId="2" borderId="33" xfId="0" applyFont="1" applyFill="1" applyBorder="1" applyAlignment="1" applyProtection="1">
      <alignment vertical="top"/>
      <protection locked="0"/>
    </xf>
    <xf numFmtId="0" fontId="4" fillId="2" borderId="37" xfId="0" applyFont="1" applyFill="1" applyBorder="1" applyAlignment="1" applyProtection="1">
      <alignment vertical="top"/>
      <protection locked="0"/>
    </xf>
    <xf numFmtId="0" fontId="4" fillId="2" borderId="35" xfId="0" applyFont="1" applyFill="1" applyBorder="1" applyAlignment="1" applyProtection="1">
      <alignment vertical="top"/>
      <protection locked="0"/>
    </xf>
    <xf numFmtId="3" fontId="4" fillId="2" borderId="38" xfId="0" applyNumberFormat="1" applyFont="1" applyFill="1" applyBorder="1" applyAlignment="1" applyProtection="1">
      <alignment vertical="top"/>
      <protection locked="0"/>
    </xf>
    <xf numFmtId="3" fontId="4" fillId="2" borderId="39" xfId="0" applyNumberFormat="1" applyFont="1" applyFill="1" applyBorder="1" applyAlignment="1" applyProtection="1">
      <alignment vertical="top"/>
      <protection locked="0"/>
    </xf>
    <xf numFmtId="164" fontId="10" fillId="0" borderId="0" xfId="0" applyNumberFormat="1" applyFont="1" applyFill="1" applyBorder="1" applyAlignment="1" applyProtection="1">
      <alignment horizontal="right" vertical="top"/>
      <protection locked="0"/>
    </xf>
    <xf numFmtId="3" fontId="4" fillId="2" borderId="40" xfId="0" applyNumberFormat="1" applyFont="1" applyFill="1" applyBorder="1" applyAlignment="1" applyProtection="1">
      <alignment vertical="top"/>
      <protection locked="0"/>
    </xf>
    <xf numFmtId="3" fontId="4" fillId="2" borderId="41" xfId="0" applyNumberFormat="1" applyFont="1" applyFill="1" applyBorder="1" applyAlignment="1" applyProtection="1">
      <alignment vertical="top"/>
      <protection locked="0"/>
    </xf>
    <xf numFmtId="3" fontId="4" fillId="2" borderId="42" xfId="0" applyNumberFormat="1" applyFont="1" applyFill="1" applyBorder="1" applyAlignment="1" applyProtection="1">
      <alignment vertical="top"/>
      <protection locked="0"/>
    </xf>
    <xf numFmtId="3" fontId="4" fillId="2" borderId="43" xfId="0" applyNumberFormat="1" applyFont="1" applyFill="1" applyBorder="1" applyAlignment="1" applyProtection="1">
      <alignment vertical="top"/>
      <protection locked="0"/>
    </xf>
    <xf numFmtId="3" fontId="4" fillId="6" borderId="44" xfId="0" applyNumberFormat="1" applyFont="1" applyFill="1" applyBorder="1" applyAlignment="1" applyProtection="1">
      <alignment vertical="top"/>
      <protection locked="0"/>
    </xf>
    <xf numFmtId="3" fontId="4" fillId="6" borderId="45" xfId="0" applyNumberFormat="1" applyFont="1" applyFill="1" applyBorder="1" applyAlignment="1" applyProtection="1">
      <alignment vertical="top"/>
      <protection locked="0"/>
    </xf>
    <xf numFmtId="0" fontId="4" fillId="0" borderId="0" xfId="0" applyFont="1" applyProtection="1">
      <protection locked="0"/>
    </xf>
    <xf numFmtId="1" fontId="4" fillId="0" borderId="0" xfId="0" applyNumberFormat="1" applyFont="1" applyProtection="1">
      <protection locked="0"/>
    </xf>
    <xf numFmtId="3" fontId="4" fillId="2" borderId="46" xfId="0" applyNumberFormat="1" applyFont="1" applyFill="1" applyBorder="1" applyAlignment="1" applyProtection="1">
      <alignment vertical="top"/>
      <protection locked="0"/>
    </xf>
    <xf numFmtId="3" fontId="4" fillId="2" borderId="47" xfId="0" applyNumberFormat="1" applyFont="1" applyFill="1" applyBorder="1" applyAlignment="1" applyProtection="1">
      <alignment vertical="top"/>
      <protection locked="0"/>
    </xf>
    <xf numFmtId="0" fontId="4" fillId="0" borderId="48" xfId="0"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1" fontId="4" fillId="0" borderId="50"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Protection="1">
      <protection locked="0"/>
    </xf>
    <xf numFmtId="165" fontId="4" fillId="0" borderId="51" xfId="0" applyNumberFormat="1" applyFont="1" applyFill="1" applyBorder="1" applyAlignment="1" applyProtection="1">
      <alignment horizontal="center"/>
      <protection locked="0"/>
    </xf>
    <xf numFmtId="166" fontId="4" fillId="0" borderId="52" xfId="0" applyNumberFormat="1" applyFont="1" applyFill="1" applyBorder="1" applyAlignment="1" applyProtection="1">
      <alignment horizontal="center"/>
      <protection locked="0"/>
    </xf>
    <xf numFmtId="167" fontId="4" fillId="0" borderId="53" xfId="0" applyNumberFormat="1" applyFont="1" applyFill="1" applyBorder="1" applyAlignment="1" applyProtection="1">
      <alignment horizontal="center"/>
      <protection locked="0"/>
    </xf>
    <xf numFmtId="1" fontId="4" fillId="0" borderId="0" xfId="0" applyNumberFormat="1" applyFont="1" applyFill="1" applyBorder="1" applyProtection="1">
      <protection locked="0"/>
    </xf>
    <xf numFmtId="165" fontId="4" fillId="3" borderId="51" xfId="0" applyNumberFormat="1" applyFont="1" applyFill="1" applyBorder="1" applyAlignment="1" applyProtection="1">
      <alignment horizontal="center"/>
      <protection locked="0"/>
    </xf>
    <xf numFmtId="166" fontId="4" fillId="3" borderId="52" xfId="0" applyNumberFormat="1" applyFont="1" applyFill="1" applyBorder="1" applyAlignment="1" applyProtection="1">
      <alignment horizontal="center"/>
      <protection locked="0"/>
    </xf>
    <xf numFmtId="167" fontId="4" fillId="3" borderId="53" xfId="0" applyNumberFormat="1" applyFont="1" applyFill="1" applyBorder="1" applyAlignment="1" applyProtection="1">
      <alignment horizontal="center"/>
      <protection locked="0"/>
    </xf>
    <xf numFmtId="165" fontId="4" fillId="0" borderId="54" xfId="0" applyNumberFormat="1" applyFont="1" applyFill="1" applyBorder="1" applyAlignment="1" applyProtection="1">
      <alignment horizontal="center"/>
      <protection locked="0"/>
    </xf>
    <xf numFmtId="166" fontId="4" fillId="0" borderId="55" xfId="0" applyNumberFormat="1" applyFont="1" applyFill="1" applyBorder="1" applyAlignment="1" applyProtection="1">
      <alignment horizontal="center"/>
      <protection locked="0"/>
    </xf>
    <xf numFmtId="167" fontId="4" fillId="0" borderId="56"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4" fillId="0" borderId="0" xfId="0" applyFont="1" applyAlignment="1" applyProtection="1">
      <protection locked="0"/>
    </xf>
    <xf numFmtId="49" fontId="4" fillId="0" borderId="0" xfId="0" applyNumberFormat="1" applyFont="1" applyAlignment="1" applyProtection="1">
      <alignment horizontal="left" wrapText="1"/>
      <protection locked="0"/>
    </xf>
    <xf numFmtId="49" fontId="4" fillId="0" borderId="0" xfId="0" applyNumberFormat="1" applyFont="1" applyBorder="1" applyAlignment="1" applyProtection="1">
      <alignment horizontal="left"/>
      <protection locked="0"/>
    </xf>
    <xf numFmtId="3" fontId="10" fillId="2" borderId="8" xfId="0" applyNumberFormat="1" applyFont="1" applyFill="1" applyBorder="1" applyAlignment="1" applyProtection="1">
      <alignment horizontal="right" vertical="top"/>
      <protection hidden="1"/>
    </xf>
    <xf numFmtId="3" fontId="10" fillId="2" borderId="28" xfId="0" applyNumberFormat="1" applyFont="1" applyFill="1" applyBorder="1" applyAlignment="1" applyProtection="1">
      <alignment horizontal="right" vertical="top"/>
      <protection hidden="1"/>
    </xf>
    <xf numFmtId="3" fontId="10" fillId="2" borderId="57" xfId="0" applyNumberFormat="1" applyFont="1" applyFill="1" applyBorder="1" applyAlignment="1" applyProtection="1">
      <alignment horizontal="right" vertical="top"/>
      <protection hidden="1"/>
    </xf>
    <xf numFmtId="3" fontId="10" fillId="2" borderId="58" xfId="0" applyNumberFormat="1" applyFont="1" applyFill="1" applyBorder="1" applyAlignment="1" applyProtection="1">
      <alignment horizontal="right" vertical="top"/>
      <protection hidden="1"/>
    </xf>
    <xf numFmtId="3" fontId="6" fillId="2" borderId="59" xfId="0" applyNumberFormat="1" applyFont="1" applyFill="1" applyBorder="1" applyAlignment="1" applyProtection="1">
      <alignment horizontal="right" vertical="top"/>
      <protection hidden="1"/>
    </xf>
    <xf numFmtId="3" fontId="6" fillId="2" borderId="60" xfId="0" applyNumberFormat="1" applyFont="1" applyFill="1" applyBorder="1" applyAlignment="1" applyProtection="1">
      <alignment horizontal="right" vertical="top"/>
      <protection hidden="1"/>
    </xf>
    <xf numFmtId="3" fontId="11" fillId="7" borderId="61" xfId="0" applyNumberFormat="1" applyFont="1" applyFill="1" applyBorder="1" applyAlignment="1" applyProtection="1">
      <alignment horizontal="center"/>
      <protection hidden="1"/>
    </xf>
    <xf numFmtId="3" fontId="11" fillId="7" borderId="62" xfId="0" applyNumberFormat="1" applyFont="1" applyFill="1" applyBorder="1" applyAlignment="1" applyProtection="1">
      <alignment horizontal="center"/>
      <protection hidden="1"/>
    </xf>
    <xf numFmtId="165" fontId="10" fillId="8" borderId="59" xfId="0" applyNumberFormat="1" applyFont="1" applyFill="1" applyBorder="1" applyAlignment="1" applyProtection="1">
      <alignment horizontal="right" vertical="top"/>
      <protection hidden="1"/>
    </xf>
    <xf numFmtId="3" fontId="10" fillId="8" borderId="63" xfId="0" applyNumberFormat="1" applyFont="1" applyFill="1" applyBorder="1" applyAlignment="1" applyProtection="1">
      <alignment horizontal="right" vertical="top"/>
      <protection hidden="1"/>
    </xf>
    <xf numFmtId="14" fontId="13" fillId="3" borderId="6" xfId="0" applyNumberFormat="1" applyFont="1" applyFill="1" applyBorder="1" applyAlignment="1" applyProtection="1">
      <alignment horizontal="center" vertical="center"/>
      <protection hidden="1"/>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3" fontId="4" fillId="6" borderId="124" xfId="0" applyNumberFormat="1" applyFont="1" applyFill="1" applyBorder="1" applyAlignment="1" applyProtection="1">
      <alignment horizontal="right" vertical="top"/>
      <protection locked="0"/>
    </xf>
    <xf numFmtId="3" fontId="4" fillId="6" borderId="1" xfId="0" applyNumberFormat="1" applyFont="1" applyFill="1" applyBorder="1" applyAlignment="1" applyProtection="1">
      <alignment horizontal="right" vertical="top"/>
      <protection locked="0"/>
    </xf>
    <xf numFmtId="43" fontId="0" fillId="0" borderId="0" xfId="1" applyFont="1"/>
    <xf numFmtId="0" fontId="16" fillId="0" borderId="0" xfId="0" applyFont="1"/>
    <xf numFmtId="0" fontId="17" fillId="0" borderId="0" xfId="0" applyFont="1"/>
    <xf numFmtId="0" fontId="20" fillId="0" borderId="0" xfId="0" applyFont="1"/>
    <xf numFmtId="0" fontId="0" fillId="11" borderId="125" xfId="0" applyFill="1" applyBorder="1"/>
    <xf numFmtId="17" fontId="20" fillId="11" borderId="125" xfId="0" applyNumberFormat="1" applyFont="1" applyFill="1" applyBorder="1" applyAlignment="1">
      <alignment horizontal="center"/>
    </xf>
    <xf numFmtId="0" fontId="0" fillId="11" borderId="125" xfId="0" applyFill="1" applyBorder="1" applyAlignment="1">
      <alignment horizontal="left" indent="1"/>
    </xf>
    <xf numFmtId="0" fontId="17" fillId="11" borderId="125" xfId="0" applyFont="1" applyFill="1" applyBorder="1" applyAlignment="1">
      <alignment horizontal="left" indent="1"/>
    </xf>
    <xf numFmtId="0" fontId="16" fillId="11" borderId="125" xfId="0" applyFont="1" applyFill="1" applyBorder="1" applyAlignment="1">
      <alignment horizontal="left" indent="1"/>
    </xf>
    <xf numFmtId="0" fontId="0" fillId="11" borderId="125" xfId="0" applyFill="1" applyBorder="1" applyAlignment="1" applyProtection="1">
      <alignment horizontal="left" indent="1"/>
    </xf>
    <xf numFmtId="0" fontId="17" fillId="11" borderId="125" xfId="0" applyFont="1" applyFill="1" applyBorder="1" applyAlignment="1" applyProtection="1">
      <alignment horizontal="left" indent="1"/>
    </xf>
    <xf numFmtId="0" fontId="16" fillId="11" borderId="125" xfId="0" applyFont="1" applyFill="1" applyBorder="1" applyAlignment="1" applyProtection="1">
      <alignment horizontal="left" indent="1"/>
    </xf>
    <xf numFmtId="0" fontId="16" fillId="11" borderId="125" xfId="0" applyFont="1" applyFill="1" applyBorder="1" applyProtection="1"/>
    <xf numFmtId="0" fontId="0" fillId="11" borderId="125" xfId="0" applyFont="1" applyFill="1" applyBorder="1" applyAlignment="1" applyProtection="1">
      <alignment horizontal="left" indent="1"/>
    </xf>
    <xf numFmtId="168" fontId="16" fillId="11" borderId="125" xfId="1" applyNumberFormat="1" applyFont="1" applyFill="1" applyBorder="1"/>
    <xf numFmtId="0" fontId="16" fillId="11" borderId="125" xfId="0" applyFont="1" applyFill="1" applyBorder="1"/>
    <xf numFmtId="168" fontId="16" fillId="11" borderId="125" xfId="0" applyNumberFormat="1" applyFont="1" applyFill="1" applyBorder="1"/>
    <xf numFmtId="168" fontId="16" fillId="11" borderId="125" xfId="0" applyNumberFormat="1" applyFont="1" applyFill="1" applyBorder="1" applyAlignment="1">
      <alignment vertical="center"/>
    </xf>
    <xf numFmtId="0" fontId="0" fillId="0" borderId="0" xfId="0" applyAlignment="1">
      <alignment vertical="center"/>
    </xf>
    <xf numFmtId="0" fontId="16" fillId="11" borderId="125" xfId="0" applyFont="1" applyFill="1" applyBorder="1" applyAlignment="1" applyProtection="1">
      <alignment vertical="center"/>
    </xf>
    <xf numFmtId="168" fontId="16" fillId="11" borderId="125" xfId="1" applyNumberFormat="1" applyFont="1" applyFill="1" applyBorder="1" applyAlignment="1">
      <alignment vertical="center"/>
    </xf>
    <xf numFmtId="0" fontId="0" fillId="11" borderId="125" xfId="0" applyFill="1" applyBorder="1" applyAlignment="1">
      <alignment horizontal="left" vertical="center"/>
    </xf>
    <xf numFmtId="168" fontId="0" fillId="11" borderId="125" xfId="1" applyNumberFormat="1" applyFont="1" applyFill="1" applyBorder="1" applyAlignment="1">
      <alignment vertical="center"/>
    </xf>
    <xf numFmtId="0" fontId="0" fillId="0" borderId="0" xfId="0" applyAlignment="1">
      <alignment horizontal="center" vertical="center"/>
    </xf>
    <xf numFmtId="0" fontId="0" fillId="0" borderId="0" xfId="0" applyBorder="1"/>
    <xf numFmtId="0" fontId="15" fillId="0" borderId="0" xfId="0" applyFont="1"/>
    <xf numFmtId="0" fontId="0" fillId="11" borderId="0" xfId="0" applyFill="1"/>
    <xf numFmtId="0" fontId="17" fillId="0" borderId="125" xfId="0" applyFont="1" applyBorder="1"/>
    <xf numFmtId="43" fontId="16" fillId="11" borderId="125" xfId="0" applyNumberFormat="1" applyFont="1" applyFill="1" applyBorder="1"/>
    <xf numFmtId="43" fontId="16" fillId="11" borderId="125" xfId="1" applyFont="1" applyFill="1" applyBorder="1" applyAlignment="1">
      <alignment horizontal="left"/>
    </xf>
    <xf numFmtId="10" fontId="16" fillId="11" borderId="125" xfId="2" applyNumberFormat="1" applyFont="1" applyFill="1" applyBorder="1"/>
    <xf numFmtId="0" fontId="15" fillId="0" borderId="0" xfId="0" applyFont="1" applyAlignment="1">
      <alignment vertical="center"/>
    </xf>
    <xf numFmtId="0" fontId="15" fillId="11" borderId="125" xfId="0" applyFont="1" applyFill="1" applyBorder="1" applyAlignment="1" applyProtection="1">
      <alignment vertical="center"/>
    </xf>
    <xf numFmtId="0" fontId="15" fillId="11" borderId="125" xfId="0" applyFont="1" applyFill="1" applyBorder="1" applyAlignment="1">
      <alignment horizontal="left" vertical="center"/>
    </xf>
    <xf numFmtId="0" fontId="16" fillId="11" borderId="0" xfId="0" applyFont="1" applyFill="1" applyBorder="1"/>
    <xf numFmtId="170" fontId="16" fillId="11" borderId="125" xfId="0" applyNumberFormat="1" applyFont="1" applyFill="1" applyBorder="1"/>
    <xf numFmtId="168" fontId="0" fillId="9" borderId="125" xfId="0" applyNumberFormat="1" applyFill="1" applyBorder="1"/>
    <xf numFmtId="168" fontId="15" fillId="9" borderId="125" xfId="1" applyNumberFormat="1" applyFont="1" applyFill="1" applyBorder="1"/>
    <xf numFmtId="0" fontId="21" fillId="11" borderId="125" xfId="0" applyFont="1" applyFill="1" applyBorder="1"/>
    <xf numFmtId="0" fontId="21" fillId="0" borderId="0" xfId="0" applyFont="1"/>
    <xf numFmtId="0" fontId="22" fillId="11" borderId="125" xfId="0" applyFont="1" applyFill="1" applyBorder="1" applyAlignment="1">
      <alignment horizontal="left" indent="1"/>
    </xf>
    <xf numFmtId="168" fontId="21" fillId="11" borderId="125" xfId="1" applyNumberFormat="1" applyFont="1" applyFill="1" applyBorder="1" applyAlignment="1">
      <alignment horizontal="center" vertical="center"/>
    </xf>
    <xf numFmtId="0" fontId="16" fillId="0" borderId="0" xfId="0" applyFont="1" applyAlignment="1">
      <alignment vertical="center"/>
    </xf>
    <xf numFmtId="0" fontId="24" fillId="0" borderId="0" xfId="0" applyFont="1" applyFill="1" applyBorder="1" applyAlignment="1"/>
    <xf numFmtId="0" fontId="0" fillId="0" borderId="0" xfId="0" applyFill="1"/>
    <xf numFmtId="0" fontId="15" fillId="11" borderId="125" xfId="0" applyFont="1" applyFill="1" applyBorder="1" applyAlignment="1">
      <alignment horizontal="left" indent="1"/>
    </xf>
    <xf numFmtId="0" fontId="0" fillId="11" borderId="125" xfId="0" applyFill="1" applyBorder="1" applyAlignment="1">
      <alignment horizontal="left" vertical="center" wrapText="1" indent="1"/>
    </xf>
    <xf numFmtId="0" fontId="15" fillId="11" borderId="0" xfId="0" quotePrefix="1" applyFont="1" applyFill="1" applyBorder="1"/>
    <xf numFmtId="168" fontId="21" fillId="11" borderId="125" xfId="1" applyNumberFormat="1" applyFont="1" applyFill="1" applyBorder="1"/>
    <xf numFmtId="168" fontId="21" fillId="11" borderId="125" xfId="0" applyNumberFormat="1" applyFont="1" applyFill="1" applyBorder="1"/>
    <xf numFmtId="168" fontId="20" fillId="10" borderId="0" xfId="0" applyNumberFormat="1" applyFont="1" applyFill="1" applyBorder="1" applyAlignment="1"/>
    <xf numFmtId="0" fontId="16" fillId="0" borderId="0" xfId="0" applyFont="1" applyBorder="1"/>
    <xf numFmtId="43" fontId="0" fillId="0" borderId="0" xfId="1" applyFont="1" applyBorder="1"/>
    <xf numFmtId="0" fontId="20" fillId="0" borderId="131" xfId="0" applyFont="1" applyBorder="1"/>
    <xf numFmtId="0" fontId="16" fillId="0" borderId="132" xfId="0" applyFont="1" applyBorder="1"/>
    <xf numFmtId="0" fontId="0" fillId="0" borderId="132" xfId="0" applyBorder="1"/>
    <xf numFmtId="0" fontId="0" fillId="0" borderId="133" xfId="0" applyBorder="1"/>
    <xf numFmtId="0" fontId="0" fillId="0" borderId="134" xfId="0" applyBorder="1"/>
    <xf numFmtId="0" fontId="17" fillId="0" borderId="135" xfId="0" applyFont="1" applyBorder="1"/>
    <xf numFmtId="0" fontId="16" fillId="0" borderId="134" xfId="0" applyFont="1" applyBorder="1"/>
    <xf numFmtId="0" fontId="0" fillId="0" borderId="136" xfId="0" applyBorder="1"/>
    <xf numFmtId="43" fontId="16" fillId="11" borderId="135" xfId="1" applyFont="1" applyFill="1" applyBorder="1" applyAlignment="1">
      <alignment horizontal="left"/>
    </xf>
    <xf numFmtId="0" fontId="16" fillId="11" borderId="135" xfId="0" applyFont="1" applyFill="1" applyBorder="1"/>
    <xf numFmtId="170" fontId="16" fillId="11" borderId="135" xfId="0" applyNumberFormat="1" applyFont="1" applyFill="1" applyBorder="1"/>
    <xf numFmtId="10" fontId="16" fillId="11" borderId="135" xfId="2" applyNumberFormat="1" applyFont="1" applyFill="1" applyBorder="1"/>
    <xf numFmtId="0" fontId="17" fillId="0" borderId="132" xfId="0" applyFont="1" applyBorder="1"/>
    <xf numFmtId="0" fontId="17" fillId="0" borderId="132" xfId="0" applyFont="1" applyBorder="1" applyAlignment="1">
      <alignment horizontal="center"/>
    </xf>
    <xf numFmtId="0" fontId="15" fillId="0" borderId="133" xfId="0" applyFont="1" applyBorder="1"/>
    <xf numFmtId="0" fontId="17" fillId="0" borderId="134" xfId="0" applyFont="1" applyBorder="1"/>
    <xf numFmtId="0" fontId="17" fillId="0" borderId="137" xfId="0" applyFont="1" applyBorder="1"/>
    <xf numFmtId="168" fontId="16" fillId="0" borderId="138" xfId="1" applyNumberFormat="1" applyFont="1" applyBorder="1"/>
    <xf numFmtId="168" fontId="16" fillId="0" borderId="139" xfId="1" applyNumberFormat="1" applyFont="1" applyBorder="1"/>
    <xf numFmtId="0" fontId="15" fillId="0" borderId="0" xfId="0" applyFont="1" applyBorder="1"/>
    <xf numFmtId="43" fontId="15" fillId="0" borderId="0" xfId="1" applyFont="1" applyBorder="1"/>
    <xf numFmtId="0" fontId="16" fillId="0" borderId="0" xfId="0" applyFont="1" applyAlignment="1">
      <alignment horizontal="right" vertical="center"/>
    </xf>
    <xf numFmtId="0" fontId="0" fillId="11" borderId="129" xfId="0" applyFill="1" applyBorder="1" applyAlignment="1"/>
    <xf numFmtId="0" fontId="0" fillId="11" borderId="130" xfId="0" applyFill="1" applyBorder="1" applyAlignment="1"/>
    <xf numFmtId="0" fontId="24" fillId="11" borderId="0" xfId="0" applyFont="1" applyFill="1" applyBorder="1" applyAlignment="1"/>
    <xf numFmtId="168" fontId="0" fillId="9" borderId="125" xfId="0" applyNumberFormat="1" applyFill="1" applyBorder="1" applyProtection="1">
      <protection locked="0"/>
    </xf>
    <xf numFmtId="168" fontId="0" fillId="9" borderId="125" xfId="1" applyNumberFormat="1" applyFont="1" applyFill="1" applyBorder="1" applyProtection="1">
      <protection locked="0"/>
    </xf>
    <xf numFmtId="14" fontId="0" fillId="0" borderId="0" xfId="0" applyNumberFormat="1"/>
    <xf numFmtId="0" fontId="26" fillId="0" borderId="0" xfId="3" applyFont="1" applyAlignment="1">
      <alignment wrapText="1"/>
    </xf>
    <xf numFmtId="0" fontId="26" fillId="0" borderId="0" xfId="3" applyFont="1"/>
    <xf numFmtId="0" fontId="26" fillId="0" borderId="0" xfId="3" applyFont="1" applyAlignment="1">
      <alignment vertical="center"/>
    </xf>
    <xf numFmtId="0" fontId="22" fillId="12" borderId="0" xfId="0" applyFont="1" applyFill="1" applyAlignment="1">
      <alignment vertical="center"/>
    </xf>
    <xf numFmtId="0" fontId="16" fillId="12" borderId="0" xfId="0" applyFont="1" applyFill="1" applyAlignment="1">
      <alignment vertical="center"/>
    </xf>
    <xf numFmtId="0" fontId="29" fillId="11" borderId="125" xfId="3" applyFont="1" applyFill="1" applyBorder="1" applyAlignment="1">
      <alignment vertical="center" wrapText="1"/>
    </xf>
    <xf numFmtId="0" fontId="28" fillId="9" borderId="125" xfId="3" applyFont="1" applyFill="1" applyBorder="1" applyAlignment="1">
      <alignment vertical="center" wrapText="1"/>
    </xf>
    <xf numFmtId="0" fontId="28" fillId="0" borderId="0" xfId="3" applyFont="1" applyAlignment="1">
      <alignment wrapText="1"/>
    </xf>
    <xf numFmtId="0" fontId="29" fillId="0" borderId="0" xfId="3" applyFont="1" applyAlignment="1">
      <alignment wrapText="1"/>
    </xf>
    <xf numFmtId="0" fontId="28" fillId="0" borderId="0" xfId="3" applyFont="1"/>
    <xf numFmtId="0" fontId="28" fillId="0" borderId="0" xfId="3" applyFont="1" applyAlignment="1">
      <alignment vertical="center" wrapText="1"/>
    </xf>
    <xf numFmtId="0" fontId="28" fillId="0" borderId="0" xfId="3" applyFont="1" applyAlignment="1">
      <alignment vertical="center"/>
    </xf>
    <xf numFmtId="0" fontId="30" fillId="0" borderId="0" xfId="4" applyFont="1" applyAlignment="1">
      <alignment wrapText="1"/>
    </xf>
    <xf numFmtId="0" fontId="29" fillId="11" borderId="125" xfId="3" applyFont="1" applyFill="1" applyBorder="1" applyAlignment="1">
      <alignment horizontal="left" vertical="center" wrapText="1" indent="1"/>
    </xf>
    <xf numFmtId="16" fontId="29" fillId="11" borderId="125" xfId="3" applyNumberFormat="1" applyFont="1" applyFill="1" applyBorder="1" applyAlignment="1">
      <alignment horizontal="left" vertical="center" wrapText="1" indent="1"/>
    </xf>
    <xf numFmtId="0" fontId="29" fillId="11" borderId="125" xfId="3" applyFont="1" applyFill="1" applyBorder="1" applyAlignment="1">
      <alignment horizontal="center" wrapText="1"/>
    </xf>
    <xf numFmtId="0" fontId="30" fillId="0" borderId="0" xfId="4" applyFont="1" applyAlignment="1">
      <alignment horizontal="left" vertical="center"/>
    </xf>
    <xf numFmtId="0" fontId="27" fillId="0" borderId="0" xfId="4" applyAlignment="1">
      <alignment vertical="center" wrapText="1"/>
    </xf>
    <xf numFmtId="0" fontId="30" fillId="0" borderId="0" xfId="4" applyFont="1" applyAlignment="1">
      <alignment vertical="center"/>
    </xf>
    <xf numFmtId="0" fontId="30" fillId="0" borderId="0" xfId="4" applyFont="1" applyAlignment="1">
      <alignment vertical="center" wrapText="1"/>
    </xf>
    <xf numFmtId="0" fontId="15" fillId="11" borderId="125" xfId="0" applyFont="1" applyFill="1" applyBorder="1" applyAlignment="1" applyProtection="1">
      <alignment horizontal="left" indent="1"/>
    </xf>
    <xf numFmtId="0" fontId="15" fillId="0" borderId="134" xfId="0" applyFont="1" applyBorder="1"/>
    <xf numFmtId="0" fontId="15" fillId="0" borderId="125" xfId="0" applyFont="1" applyBorder="1"/>
    <xf numFmtId="168" fontId="0" fillId="11" borderId="125" xfId="0" applyNumberFormat="1" applyFill="1" applyBorder="1" applyAlignment="1">
      <alignment vertical="center"/>
    </xf>
    <xf numFmtId="168" fontId="16" fillId="11" borderId="125" xfId="0" applyNumberFormat="1" applyFont="1" applyFill="1" applyBorder="1" applyAlignment="1" applyProtection="1">
      <alignment vertical="center"/>
    </xf>
    <xf numFmtId="169" fontId="0" fillId="11" borderId="0" xfId="0" applyNumberFormat="1" applyFill="1" applyBorder="1"/>
    <xf numFmtId="168" fontId="0" fillId="11" borderId="136" xfId="0" applyNumberFormat="1" applyFill="1" applyBorder="1"/>
    <xf numFmtId="168" fontId="0" fillId="12" borderId="0" xfId="1" applyNumberFormat="1" applyFont="1" applyFill="1" applyBorder="1" applyProtection="1">
      <protection locked="0"/>
    </xf>
    <xf numFmtId="169" fontId="0" fillId="12" borderId="0" xfId="0" applyNumberFormat="1" applyFill="1" applyBorder="1" applyProtection="1">
      <protection locked="0"/>
    </xf>
    <xf numFmtId="2" fontId="0" fillId="11" borderId="125" xfId="0" applyNumberFormat="1" applyFill="1" applyBorder="1"/>
    <xf numFmtId="2" fontId="0" fillId="11" borderId="135" xfId="0" applyNumberFormat="1" applyFill="1" applyBorder="1"/>
    <xf numFmtId="2" fontId="16" fillId="11" borderId="125" xfId="0" applyNumberFormat="1" applyFont="1" applyFill="1" applyBorder="1"/>
    <xf numFmtId="2" fontId="16" fillId="11" borderId="135" xfId="0" applyNumberFormat="1" applyFont="1" applyFill="1" applyBorder="1"/>
    <xf numFmtId="2" fontId="16" fillId="11" borderId="0" xfId="0" applyNumberFormat="1" applyFont="1" applyFill="1" applyBorder="1"/>
    <xf numFmtId="2" fontId="16" fillId="11" borderId="136" xfId="0" applyNumberFormat="1" applyFont="1" applyFill="1" applyBorder="1"/>
    <xf numFmtId="0" fontId="0" fillId="11" borderId="0" xfId="0" applyFill="1" applyBorder="1"/>
    <xf numFmtId="0" fontId="0" fillId="11" borderId="136" xfId="0" applyFill="1" applyBorder="1"/>
    <xf numFmtId="43" fontId="0" fillId="9" borderId="125" xfId="0" applyNumberFormat="1" applyFill="1" applyBorder="1" applyProtection="1">
      <protection locked="0"/>
    </xf>
    <xf numFmtId="43" fontId="0" fillId="11" borderId="125" xfId="1" applyFont="1" applyFill="1" applyBorder="1" applyAlignment="1">
      <alignment vertical="center"/>
    </xf>
    <xf numFmtId="0" fontId="20" fillId="11" borderId="125" xfId="0" applyFont="1" applyFill="1" applyBorder="1" applyAlignment="1">
      <alignment horizontal="center"/>
    </xf>
    <xf numFmtId="168" fontId="33" fillId="11" borderId="125" xfId="1" applyNumberFormat="1" applyFont="1" applyFill="1" applyBorder="1" applyProtection="1"/>
    <xf numFmtId="0" fontId="14" fillId="0" borderId="125" xfId="0" applyFont="1" applyBorder="1"/>
    <xf numFmtId="0" fontId="14" fillId="0" borderId="0" xfId="0" applyFont="1" applyBorder="1"/>
    <xf numFmtId="0" fontId="15" fillId="11" borderId="125" xfId="0" applyFont="1" applyFill="1" applyBorder="1" applyAlignment="1">
      <alignment horizontal="center" vertical="center"/>
    </xf>
    <xf numFmtId="0" fontId="0" fillId="0" borderId="125" xfId="0" applyBorder="1"/>
    <xf numFmtId="0" fontId="0" fillId="0" borderId="125" xfId="0" applyBorder="1" applyAlignment="1">
      <alignment vertical="center"/>
    </xf>
    <xf numFmtId="0" fontId="15" fillId="0" borderId="125" xfId="0" applyFont="1" applyBorder="1" applyAlignment="1">
      <alignment vertical="center"/>
    </xf>
    <xf numFmtId="0" fontId="21" fillId="0" borderId="125" xfId="0" applyFont="1" applyBorder="1"/>
    <xf numFmtId="0" fontId="0" fillId="0" borderId="125" xfId="0" applyBorder="1" applyAlignment="1">
      <alignment horizontal="center" vertical="center"/>
    </xf>
    <xf numFmtId="168" fontId="16" fillId="13" borderId="125" xfId="1" applyNumberFormat="1" applyFont="1" applyFill="1" applyBorder="1" applyProtection="1">
      <protection locked="0"/>
    </xf>
    <xf numFmtId="9" fontId="16" fillId="13" borderId="125" xfId="2" applyNumberFormat="1" applyFont="1" applyFill="1" applyBorder="1" applyAlignment="1" applyProtection="1">
      <alignment horizontal="left" indent="2"/>
      <protection locked="0"/>
    </xf>
    <xf numFmtId="43" fontId="0" fillId="13" borderId="125" xfId="0" applyNumberFormat="1" applyFill="1" applyBorder="1" applyProtection="1">
      <protection locked="0"/>
    </xf>
    <xf numFmtId="0" fontId="0" fillId="13" borderId="125" xfId="0" applyFill="1" applyBorder="1" applyProtection="1">
      <protection locked="0"/>
    </xf>
    <xf numFmtId="43" fontId="0" fillId="13" borderId="125" xfId="1" applyFont="1" applyFill="1" applyBorder="1" applyProtection="1">
      <protection locked="0"/>
    </xf>
    <xf numFmtId="10" fontId="0" fillId="13" borderId="125" xfId="2" applyNumberFormat="1" applyFont="1" applyFill="1" applyBorder="1" applyProtection="1">
      <protection locked="0"/>
    </xf>
    <xf numFmtId="0" fontId="0" fillId="13" borderId="0" xfId="0" applyFill="1"/>
    <xf numFmtId="0" fontId="16" fillId="11" borderId="126" xfId="0" applyFont="1" applyFill="1" applyBorder="1"/>
    <xf numFmtId="0" fontId="16" fillId="11" borderId="141" xfId="0" applyFont="1" applyFill="1" applyBorder="1"/>
    <xf numFmtId="0" fontId="0" fillId="0" borderId="131" xfId="0" applyBorder="1"/>
    <xf numFmtId="0" fontId="15" fillId="0" borderId="132" xfId="0" applyFont="1" applyBorder="1"/>
    <xf numFmtId="17" fontId="0" fillId="0" borderId="132" xfId="0" applyNumberFormat="1" applyBorder="1"/>
    <xf numFmtId="17" fontId="0" fillId="0" borderId="133" xfId="0" applyNumberFormat="1" applyBorder="1"/>
    <xf numFmtId="168" fontId="0" fillId="11" borderId="0" xfId="0" applyNumberFormat="1" applyFill="1" applyBorder="1"/>
    <xf numFmtId="10" fontId="0" fillId="13" borderId="138" xfId="2" applyNumberFormat="1" applyFont="1" applyFill="1" applyBorder="1" applyProtection="1">
      <protection locked="0"/>
    </xf>
    <xf numFmtId="0" fontId="0" fillId="0" borderId="138" xfId="0" applyBorder="1"/>
    <xf numFmtId="0" fontId="0" fillId="0" borderId="139" xfId="0" applyBorder="1"/>
    <xf numFmtId="0" fontId="15" fillId="0" borderId="137" xfId="0" applyFont="1" applyBorder="1" applyAlignment="1">
      <alignment horizontal="right"/>
    </xf>
    <xf numFmtId="168" fontId="22" fillId="13" borderId="125" xfId="1" applyNumberFormat="1" applyFont="1" applyFill="1" applyBorder="1" applyProtection="1">
      <protection locked="0"/>
    </xf>
    <xf numFmtId="4" fontId="16" fillId="13" borderId="125" xfId="1" applyNumberFormat="1" applyFont="1" applyFill="1" applyBorder="1" applyAlignment="1" applyProtection="1">
      <alignment vertical="center"/>
      <protection locked="0"/>
    </xf>
    <xf numFmtId="0" fontId="20" fillId="13" borderId="0" xfId="0" quotePrefix="1" applyFont="1" applyFill="1" applyAlignment="1"/>
    <xf numFmtId="168" fontId="35" fillId="11" borderId="125" xfId="1" applyNumberFormat="1" applyFont="1" applyFill="1" applyBorder="1"/>
    <xf numFmtId="168" fontId="0" fillId="11" borderId="125" xfId="1" applyNumberFormat="1" applyFont="1" applyFill="1" applyBorder="1"/>
    <xf numFmtId="4" fontId="15" fillId="11" borderId="125" xfId="1" applyNumberFormat="1" applyFont="1" applyFill="1" applyBorder="1" applyAlignment="1" applyProtection="1"/>
    <xf numFmtId="168" fontId="15" fillId="13" borderId="125" xfId="1" applyNumberFormat="1" applyFont="1" applyFill="1" applyBorder="1" applyProtection="1">
      <protection locked="0"/>
    </xf>
    <xf numFmtId="0" fontId="0" fillId="13" borderId="0" xfId="0" applyFill="1" applyBorder="1" applyProtection="1">
      <protection locked="0"/>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15" fillId="9" borderId="0" xfId="0" quotePrefix="1" applyFont="1" applyFill="1" applyAlignment="1">
      <alignment horizontal="left" vertical="top" wrapText="1"/>
    </xf>
    <xf numFmtId="0" fontId="16" fillId="0" borderId="0" xfId="0" applyFont="1" applyAlignment="1">
      <alignment horizontal="right" vertical="center"/>
    </xf>
    <xf numFmtId="0" fontId="14" fillId="0" borderId="0" xfId="0" applyFont="1" applyAlignment="1" applyProtection="1">
      <alignment horizontal="left" vertical="top" wrapText="1"/>
      <protection locked="0"/>
    </xf>
    <xf numFmtId="0" fontId="20" fillId="11" borderId="126" xfId="0" applyFont="1" applyFill="1" applyBorder="1" applyAlignment="1">
      <alignment horizontal="left" vertical="center"/>
    </xf>
    <xf numFmtId="0" fontId="20" fillId="11" borderId="127" xfId="0" applyFont="1" applyFill="1" applyBorder="1" applyAlignment="1">
      <alignment horizontal="left" vertical="center"/>
    </xf>
    <xf numFmtId="0" fontId="22" fillId="13" borderId="0" xfId="0" applyFont="1" applyFill="1" applyAlignment="1" applyProtection="1">
      <alignment horizontal="left" vertical="center"/>
      <protection locked="0"/>
    </xf>
    <xf numFmtId="0" fontId="23" fillId="11" borderId="125" xfId="0" applyFont="1" applyFill="1" applyBorder="1" applyAlignment="1">
      <alignment horizontal="right" vertical="center"/>
    </xf>
    <xf numFmtId="0" fontId="34" fillId="9" borderId="128" xfId="0" applyFont="1" applyFill="1" applyBorder="1" applyAlignment="1">
      <alignment horizontal="left"/>
    </xf>
    <xf numFmtId="0" fontId="34" fillId="9" borderId="129" xfId="0" applyFont="1" applyFill="1" applyBorder="1" applyAlignment="1">
      <alignment horizontal="left"/>
    </xf>
    <xf numFmtId="0" fontId="34" fillId="9" borderId="130" xfId="0" applyFont="1" applyFill="1" applyBorder="1" applyAlignment="1">
      <alignment horizontal="left"/>
    </xf>
    <xf numFmtId="0" fontId="23" fillId="11" borderId="128" xfId="0" applyFont="1" applyFill="1" applyBorder="1" applyAlignment="1">
      <alignment horizontal="left" vertical="center"/>
    </xf>
    <xf numFmtId="0" fontId="23" fillId="11" borderId="129" xfId="0" applyFont="1" applyFill="1" applyBorder="1" applyAlignment="1">
      <alignment horizontal="left" vertical="center"/>
    </xf>
    <xf numFmtId="0" fontId="29" fillId="11" borderId="126" xfId="3" applyFont="1" applyFill="1" applyBorder="1" applyAlignment="1">
      <alignment horizontal="left" vertical="top" wrapText="1"/>
    </xf>
    <xf numFmtId="0" fontId="29" fillId="11" borderId="140" xfId="3" applyFont="1" applyFill="1" applyBorder="1" applyAlignment="1">
      <alignment horizontal="left" vertical="top" wrapText="1"/>
    </xf>
    <xf numFmtId="0" fontId="29" fillId="11" borderId="127" xfId="3" applyFont="1" applyFill="1" applyBorder="1" applyAlignment="1">
      <alignment horizontal="left" vertical="top" wrapText="1"/>
    </xf>
    <xf numFmtId="0" fontId="28" fillId="12" borderId="128" xfId="3" applyFont="1" applyFill="1" applyBorder="1" applyAlignment="1">
      <alignment horizontal="center" vertical="top"/>
    </xf>
    <xf numFmtId="0" fontId="28" fillId="12" borderId="129" xfId="3" applyFont="1" applyFill="1" applyBorder="1" applyAlignment="1">
      <alignment horizontal="center" vertical="top"/>
    </xf>
    <xf numFmtId="0" fontId="28" fillId="12" borderId="130" xfId="3" applyFont="1" applyFill="1" applyBorder="1" applyAlignment="1">
      <alignment horizontal="center" vertical="top"/>
    </xf>
    <xf numFmtId="0" fontId="28" fillId="12" borderId="128" xfId="3" applyFont="1" applyFill="1" applyBorder="1" applyAlignment="1">
      <alignment horizontal="left" vertical="top"/>
    </xf>
    <xf numFmtId="0" fontId="28" fillId="12" borderId="129" xfId="3" applyFont="1" applyFill="1" applyBorder="1" applyAlignment="1">
      <alignment horizontal="left" vertical="top"/>
    </xf>
    <xf numFmtId="0" fontId="28" fillId="12" borderId="130" xfId="3" applyFont="1" applyFill="1" applyBorder="1" applyAlignment="1">
      <alignment horizontal="left" vertical="top"/>
    </xf>
    <xf numFmtId="0" fontId="22" fillId="12" borderId="0" xfId="0" applyFont="1" applyFill="1" applyAlignment="1">
      <alignment horizontal="left" vertical="center"/>
    </xf>
    <xf numFmtId="0" fontId="28" fillId="12" borderId="125" xfId="3" applyFont="1" applyFill="1" applyBorder="1" applyAlignment="1">
      <alignment horizontal="left" vertical="top"/>
    </xf>
    <xf numFmtId="0" fontId="28" fillId="12" borderId="125" xfId="3" applyFont="1" applyFill="1" applyBorder="1" applyAlignment="1">
      <alignment horizontal="center" vertical="top"/>
    </xf>
    <xf numFmtId="0" fontId="29" fillId="11" borderId="128" xfId="3" applyFont="1" applyFill="1" applyBorder="1" applyAlignment="1">
      <alignment horizontal="center"/>
    </xf>
    <xf numFmtId="0" fontId="29" fillId="11" borderId="129" xfId="3" applyFont="1" applyFill="1" applyBorder="1" applyAlignment="1">
      <alignment horizontal="center"/>
    </xf>
    <xf numFmtId="0" fontId="29" fillId="11" borderId="130" xfId="3" applyFont="1" applyFill="1" applyBorder="1" applyAlignment="1">
      <alignment horizontal="center"/>
    </xf>
    <xf numFmtId="0" fontId="6" fillId="0" borderId="0" xfId="0" applyFont="1" applyAlignment="1" applyProtection="1">
      <alignment horizontal="center"/>
      <protection locked="0"/>
    </xf>
    <xf numFmtId="3" fontId="4" fillId="2" borderId="71" xfId="0" applyNumberFormat="1" applyFont="1" applyFill="1" applyBorder="1" applyAlignment="1" applyProtection="1">
      <alignment horizontal="center" vertical="top"/>
      <protection locked="0"/>
    </xf>
    <xf numFmtId="3" fontId="4" fillId="2" borderId="46" xfId="0" applyNumberFormat="1" applyFont="1" applyFill="1" applyBorder="1" applyAlignment="1" applyProtection="1">
      <alignment horizontal="center" vertical="top"/>
      <protection locked="0"/>
    </xf>
    <xf numFmtId="3" fontId="4" fillId="2" borderId="72" xfId="0" applyNumberFormat="1" applyFont="1" applyFill="1" applyBorder="1" applyAlignment="1" applyProtection="1">
      <alignment horizontal="center" vertical="top"/>
      <protection locked="0"/>
    </xf>
    <xf numFmtId="3" fontId="4" fillId="2" borderId="65"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left" vertical="top"/>
      <protection locked="0"/>
    </xf>
    <xf numFmtId="3" fontId="4" fillId="4" borderId="44" xfId="0" applyNumberFormat="1" applyFont="1" applyFill="1" applyBorder="1" applyAlignment="1" applyProtection="1">
      <alignment horizontal="left" vertical="top"/>
      <protection locked="0"/>
    </xf>
    <xf numFmtId="3" fontId="4" fillId="4" borderId="122" xfId="0" applyNumberFormat="1" applyFont="1" applyFill="1" applyBorder="1" applyAlignment="1" applyProtection="1">
      <alignment horizontal="left" vertical="top"/>
      <protection locked="0"/>
    </xf>
    <xf numFmtId="3" fontId="4" fillId="2" borderId="77" xfId="0" applyNumberFormat="1" applyFont="1" applyFill="1" applyBorder="1" applyAlignment="1" applyProtection="1">
      <alignment horizontal="center" vertical="top"/>
      <protection locked="0"/>
    </xf>
    <xf numFmtId="3" fontId="4" fillId="2" borderId="0" xfId="0" applyNumberFormat="1" applyFont="1" applyFill="1" applyBorder="1" applyAlignment="1" applyProtection="1">
      <alignment horizontal="center" vertical="top"/>
      <protection locked="0"/>
    </xf>
    <xf numFmtId="3" fontId="4" fillId="2" borderId="41"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center" vertical="top"/>
      <protection locked="0"/>
    </xf>
    <xf numFmtId="3" fontId="4" fillId="4" borderId="44" xfId="0" applyNumberFormat="1" applyFont="1" applyFill="1" applyBorder="1" applyAlignment="1" applyProtection="1">
      <alignment horizontal="center" vertical="top"/>
      <protection locked="0"/>
    </xf>
    <xf numFmtId="3" fontId="4" fillId="4" borderId="122" xfId="0" applyNumberFormat="1" applyFont="1" applyFill="1" applyBorder="1" applyAlignment="1" applyProtection="1">
      <alignment horizontal="center" vertical="top"/>
      <protection locked="0"/>
    </xf>
    <xf numFmtId="3" fontId="6" fillId="2" borderId="81" xfId="0" applyNumberFormat="1" applyFont="1" applyFill="1" applyBorder="1" applyAlignment="1" applyProtection="1">
      <alignment horizontal="right" vertical="top"/>
      <protection locked="0"/>
    </xf>
    <xf numFmtId="3" fontId="6" fillId="2" borderId="82" xfId="0" applyNumberFormat="1" applyFont="1" applyFill="1" applyBorder="1" applyAlignment="1" applyProtection="1">
      <alignment horizontal="right" vertical="top"/>
      <protection locked="0"/>
    </xf>
    <xf numFmtId="3" fontId="6" fillId="2" borderId="123" xfId="0" applyNumberFormat="1" applyFont="1" applyFill="1" applyBorder="1" applyAlignment="1" applyProtection="1">
      <alignment horizontal="right" vertical="top"/>
      <protection locked="0"/>
    </xf>
    <xf numFmtId="3" fontId="4" fillId="2" borderId="66" xfId="0" applyNumberFormat="1" applyFont="1" applyFill="1" applyBorder="1" applyAlignment="1" applyProtection="1">
      <alignment horizontal="center" vertical="top"/>
      <protection locked="0"/>
    </xf>
    <xf numFmtId="3" fontId="4" fillId="2" borderId="61" xfId="0" applyNumberFormat="1" applyFont="1" applyFill="1" applyBorder="1" applyAlignment="1" applyProtection="1">
      <alignment horizontal="center" vertical="top"/>
      <protection locked="0"/>
    </xf>
    <xf numFmtId="0" fontId="4" fillId="6" borderId="52" xfId="0" applyFont="1" applyFill="1" applyBorder="1" applyAlignment="1" applyProtection="1">
      <alignment horizontal="center"/>
      <protection locked="0"/>
    </xf>
    <xf numFmtId="0" fontId="4" fillId="2" borderId="67" xfId="0" applyFont="1" applyFill="1" applyBorder="1" applyAlignment="1" applyProtection="1">
      <alignment horizontal="left" vertical="top"/>
      <protection locked="0"/>
    </xf>
    <xf numFmtId="0" fontId="0" fillId="2" borderId="67" xfId="0" applyFill="1" applyBorder="1" applyAlignment="1" applyProtection="1">
      <alignment vertical="top"/>
      <protection locked="0"/>
    </xf>
    <xf numFmtId="0" fontId="0" fillId="2" borderId="68" xfId="0" applyFill="1" applyBorder="1" applyAlignment="1" applyProtection="1">
      <alignment vertical="top"/>
      <protection locked="0"/>
    </xf>
    <xf numFmtId="0" fontId="4" fillId="2" borderId="67" xfId="0" applyFont="1" applyFill="1" applyBorder="1" applyAlignment="1" applyProtection="1">
      <alignment vertical="top"/>
      <protection locked="0"/>
    </xf>
    <xf numFmtId="0" fontId="6" fillId="2" borderId="67" xfId="0"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0" fontId="0" fillId="2" borderId="37" xfId="0" applyFill="1" applyBorder="1" applyProtection="1">
      <protection locked="0"/>
    </xf>
    <xf numFmtId="0" fontId="0" fillId="2" borderId="35" xfId="0" applyFill="1" applyBorder="1" applyProtection="1">
      <protection locked="0"/>
    </xf>
    <xf numFmtId="0" fontId="0" fillId="2" borderId="75" xfId="0" applyFill="1" applyBorder="1" applyProtection="1">
      <protection locked="0"/>
    </xf>
    <xf numFmtId="3" fontId="4" fillId="2" borderId="52" xfId="0" applyNumberFormat="1" applyFont="1" applyFill="1" applyBorder="1" applyAlignment="1" applyProtection="1">
      <alignment horizontal="center" vertical="top"/>
      <protection locked="0"/>
    </xf>
    <xf numFmtId="0" fontId="4" fillId="5" borderId="52" xfId="0" applyFont="1" applyFill="1" applyBorder="1" applyAlignment="1" applyProtection="1">
      <alignment horizontal="center"/>
      <protection locked="0"/>
    </xf>
    <xf numFmtId="0" fontId="4" fillId="2" borderId="81" xfId="0" applyFont="1" applyFill="1" applyBorder="1" applyAlignment="1" applyProtection="1">
      <alignment horizontal="right" vertical="top"/>
      <protection locked="0"/>
    </xf>
    <xf numFmtId="0" fontId="0" fillId="2" borderId="82" xfId="0" applyFill="1" applyBorder="1" applyProtection="1">
      <protection locked="0"/>
    </xf>
    <xf numFmtId="0" fontId="0" fillId="2" borderId="83" xfId="0" applyFill="1" applyBorder="1" applyProtection="1">
      <protection locked="0"/>
    </xf>
    <xf numFmtId="0" fontId="4" fillId="2" borderId="96"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97" xfId="0" applyFont="1" applyFill="1" applyBorder="1" applyAlignment="1" applyProtection="1">
      <alignment horizontal="left"/>
      <protection locked="0"/>
    </xf>
    <xf numFmtId="0" fontId="4" fillId="2" borderId="98" xfId="0" applyFont="1" applyFill="1" applyBorder="1" applyAlignment="1" applyProtection="1">
      <alignment horizontal="left"/>
      <protection locked="0"/>
    </xf>
    <xf numFmtId="0" fontId="4" fillId="2" borderId="99" xfId="0" applyFont="1" applyFill="1" applyBorder="1" applyAlignment="1" applyProtection="1">
      <alignment horizontal="left"/>
      <protection locked="0"/>
    </xf>
    <xf numFmtId="0" fontId="4" fillId="2" borderId="100" xfId="0" applyFont="1" applyFill="1" applyBorder="1" applyAlignment="1" applyProtection="1">
      <alignment horizontal="left"/>
      <protection locked="0"/>
    </xf>
    <xf numFmtId="0" fontId="4" fillId="2" borderId="88" xfId="0" applyFont="1" applyFill="1" applyBorder="1" applyAlignment="1" applyProtection="1">
      <alignment horizontal="center" vertical="top"/>
      <protection locked="0"/>
    </xf>
    <xf numFmtId="0" fontId="4" fillId="2" borderId="89" xfId="0" applyFont="1" applyFill="1" applyBorder="1" applyAlignment="1" applyProtection="1">
      <alignment horizontal="center" vertical="top"/>
      <protection locked="0"/>
    </xf>
    <xf numFmtId="0" fontId="4" fillId="2" borderId="90" xfId="0" applyFont="1" applyFill="1" applyBorder="1" applyAlignment="1" applyProtection="1">
      <alignment horizontal="center" vertical="top"/>
      <protection locked="0"/>
    </xf>
    <xf numFmtId="0" fontId="4" fillId="2" borderId="107" xfId="0" applyFont="1" applyFill="1" applyBorder="1" applyAlignment="1" applyProtection="1">
      <alignment vertical="top"/>
      <protection locked="0"/>
    </xf>
    <xf numFmtId="0" fontId="4" fillId="2" borderId="10" xfId="0" applyFont="1" applyFill="1" applyBorder="1" applyAlignment="1" applyProtection="1">
      <alignment vertical="top"/>
      <protection locked="0"/>
    </xf>
    <xf numFmtId="0" fontId="4" fillId="2" borderId="108"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2" fontId="6" fillId="3" borderId="8" xfId="0" applyNumberFormat="1" applyFont="1" applyFill="1" applyBorder="1" applyAlignment="1" applyProtection="1">
      <alignment horizontal="center" vertical="top"/>
      <protection locked="0"/>
    </xf>
    <xf numFmtId="2" fontId="6" fillId="3" borderId="109" xfId="0" applyNumberFormat="1" applyFont="1" applyFill="1" applyBorder="1" applyAlignment="1" applyProtection="1">
      <alignment horizontal="center" vertical="top"/>
      <protection locked="0"/>
    </xf>
    <xf numFmtId="0" fontId="0" fillId="2" borderId="84" xfId="0" applyFill="1" applyBorder="1" applyProtection="1">
      <protection locked="0"/>
    </xf>
    <xf numFmtId="0" fontId="4" fillId="2" borderId="85" xfId="0" applyFont="1" applyFill="1" applyBorder="1" applyAlignment="1" applyProtection="1">
      <alignment horizontal="center" vertical="top"/>
      <protection locked="0"/>
    </xf>
    <xf numFmtId="0" fontId="4" fillId="2" borderId="86" xfId="0" applyFont="1" applyFill="1" applyBorder="1" applyAlignment="1" applyProtection="1">
      <alignment horizontal="center" vertical="top"/>
      <protection locked="0"/>
    </xf>
    <xf numFmtId="0" fontId="4" fillId="2" borderId="87" xfId="0" applyFont="1" applyFill="1" applyBorder="1" applyAlignment="1" applyProtection="1">
      <alignment horizontal="center" vertical="top"/>
      <protection locked="0"/>
    </xf>
    <xf numFmtId="0" fontId="6" fillId="2" borderId="69" xfId="0" applyFont="1" applyFill="1" applyBorder="1" applyAlignment="1" applyProtection="1">
      <alignment horizontal="left" vertical="top"/>
      <protection locked="0"/>
    </xf>
    <xf numFmtId="0" fontId="0" fillId="2" borderId="69" xfId="0" applyFill="1" applyBorder="1" applyAlignment="1" applyProtection="1">
      <alignment vertical="top"/>
      <protection locked="0"/>
    </xf>
    <xf numFmtId="0" fontId="0" fillId="2" borderId="70" xfId="0" applyFill="1" applyBorder="1" applyAlignment="1" applyProtection="1">
      <alignment vertical="top"/>
      <protection locked="0"/>
    </xf>
    <xf numFmtId="0" fontId="4" fillId="2" borderId="91" xfId="0" applyFont="1" applyFill="1" applyBorder="1" applyAlignment="1" applyProtection="1">
      <alignment horizontal="right" vertical="top"/>
      <protection locked="0"/>
    </xf>
    <xf numFmtId="0" fontId="0" fillId="2" borderId="61" xfId="0" applyFill="1" applyBorder="1" applyProtection="1">
      <protection locked="0"/>
    </xf>
    <xf numFmtId="0" fontId="0" fillId="2" borderId="92" xfId="0" applyFill="1" applyBorder="1" applyProtection="1">
      <protection locked="0"/>
    </xf>
    <xf numFmtId="0" fontId="4" fillId="2" borderId="93" xfId="0" applyFont="1" applyFill="1" applyBorder="1" applyAlignment="1" applyProtection="1">
      <alignment horizontal="left"/>
      <protection locked="0"/>
    </xf>
    <xf numFmtId="0" fontId="4" fillId="2" borderId="94" xfId="0" applyFont="1" applyFill="1" applyBorder="1" applyAlignment="1" applyProtection="1">
      <alignment horizontal="left"/>
      <protection locked="0"/>
    </xf>
    <xf numFmtId="0" fontId="4" fillId="2" borderId="95" xfId="0" applyFont="1" applyFill="1" applyBorder="1" applyAlignment="1" applyProtection="1">
      <alignment horizontal="left"/>
      <protection locked="0"/>
    </xf>
    <xf numFmtId="0" fontId="6" fillId="3" borderId="3" xfId="0" applyFont="1" applyFill="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3" borderId="76" xfId="0" applyFont="1" applyFill="1" applyBorder="1" applyAlignment="1" applyProtection="1">
      <alignment vertical="top"/>
      <protection locked="0"/>
    </xf>
    <xf numFmtId="0" fontId="4" fillId="0" borderId="15" xfId="0" applyFont="1" applyBorder="1" applyAlignment="1" applyProtection="1">
      <alignment vertical="top"/>
      <protection locked="0"/>
    </xf>
    <xf numFmtId="0" fontId="0" fillId="0" borderId="15" xfId="0" applyBorder="1" applyAlignment="1" applyProtection="1">
      <alignment vertical="top"/>
      <protection locked="0"/>
    </xf>
    <xf numFmtId="0" fontId="4" fillId="0" borderId="77"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7" fillId="2" borderId="78" xfId="0" applyFont="1" applyFill="1" applyBorder="1" applyAlignment="1" applyProtection="1">
      <alignment vertical="top"/>
      <protection locked="0"/>
    </xf>
    <xf numFmtId="0" fontId="4" fillId="2" borderId="79" xfId="0" applyFont="1" applyFill="1" applyBorder="1" applyAlignment="1" applyProtection="1">
      <alignment vertical="top"/>
      <protection locked="0"/>
    </xf>
    <xf numFmtId="0" fontId="0" fillId="2" borderId="80" xfId="0" applyFill="1" applyBorder="1" applyAlignment="1" applyProtection="1">
      <alignment vertical="top"/>
      <protection locked="0"/>
    </xf>
    <xf numFmtId="0" fontId="4" fillId="2" borderId="64" xfId="0" applyFont="1" applyFill="1" applyBorder="1" applyAlignment="1" applyProtection="1">
      <alignment horizontal="right" vertical="top"/>
      <protection locked="0"/>
    </xf>
    <xf numFmtId="0" fontId="0" fillId="2" borderId="44" xfId="0" applyFill="1" applyBorder="1" applyProtection="1">
      <protection locked="0"/>
    </xf>
    <xf numFmtId="0" fontId="0" fillId="2" borderId="73" xfId="0" applyFill="1" applyBorder="1" applyProtection="1">
      <protection locked="0"/>
    </xf>
    <xf numFmtId="3" fontId="4" fillId="2" borderId="74" xfId="0" applyNumberFormat="1" applyFont="1" applyFill="1" applyBorder="1" applyAlignment="1" applyProtection="1">
      <alignment horizontal="center" vertical="top"/>
      <protection locked="0"/>
    </xf>
    <xf numFmtId="3" fontId="4" fillId="2" borderId="44" xfId="0" applyNumberFormat="1" applyFont="1" applyFill="1" applyBorder="1" applyAlignment="1" applyProtection="1">
      <alignment horizontal="center" vertical="top"/>
      <protection locked="0"/>
    </xf>
    <xf numFmtId="0" fontId="2" fillId="3" borderId="101" xfId="0" applyFont="1" applyFill="1" applyBorder="1" applyAlignment="1" applyProtection="1">
      <alignment horizontal="left" vertical="top"/>
      <protection locked="0"/>
    </xf>
    <xf numFmtId="0" fontId="4" fillId="0" borderId="102" xfId="0" applyFont="1" applyBorder="1" applyAlignment="1" applyProtection="1">
      <alignment vertical="top"/>
      <protection locked="0"/>
    </xf>
    <xf numFmtId="0" fontId="4" fillId="0" borderId="103" xfId="0" applyFont="1" applyBorder="1" applyAlignment="1" applyProtection="1">
      <alignment vertical="top"/>
      <protection locked="0"/>
    </xf>
    <xf numFmtId="0" fontId="3" fillId="4" borderId="104"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06" xfId="0" applyFont="1" applyFill="1" applyBorder="1" applyAlignment="1" applyProtection="1">
      <alignment horizontal="center" vertical="center"/>
      <protection locked="0"/>
    </xf>
    <xf numFmtId="0" fontId="4" fillId="2" borderId="110"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2" fillId="3" borderId="111" xfId="0" applyFont="1" applyFill="1" applyBorder="1" applyAlignment="1" applyProtection="1">
      <alignment vertical="top"/>
      <protection locked="0"/>
    </xf>
    <xf numFmtId="3" fontId="5" fillId="2" borderId="104" xfId="0" applyNumberFormat="1" applyFont="1" applyFill="1" applyBorder="1" applyAlignment="1" applyProtection="1">
      <alignment horizontal="center" vertical="center" wrapText="1"/>
      <protection locked="0"/>
    </xf>
    <xf numFmtId="3" fontId="5" fillId="2" borderId="105" xfId="0" applyNumberFormat="1" applyFont="1" applyFill="1" applyBorder="1" applyAlignment="1" applyProtection="1">
      <alignment horizontal="center" vertical="center" wrapText="1"/>
      <protection locked="0"/>
    </xf>
    <xf numFmtId="3" fontId="5" fillId="2" borderId="106" xfId="0" applyNumberFormat="1" applyFont="1" applyFill="1" applyBorder="1" applyAlignment="1" applyProtection="1">
      <alignment horizontal="center" vertical="center" wrapText="1"/>
      <protection locked="0"/>
    </xf>
    <xf numFmtId="0" fontId="4" fillId="3" borderId="15" xfId="0" applyFont="1" applyFill="1" applyBorder="1" applyAlignment="1" applyProtection="1">
      <alignment vertical="top"/>
      <protection locked="0"/>
    </xf>
    <xf numFmtId="0" fontId="4" fillId="3" borderId="112" xfId="0" applyFont="1" applyFill="1" applyBorder="1" applyAlignment="1" applyProtection="1">
      <alignment vertical="top"/>
      <protection locked="0"/>
    </xf>
    <xf numFmtId="0" fontId="4" fillId="3" borderId="113" xfId="0" applyFont="1" applyFill="1" applyBorder="1" applyAlignment="1" applyProtection="1">
      <alignment vertical="top"/>
      <protection locked="0"/>
    </xf>
    <xf numFmtId="0" fontId="4" fillId="3" borderId="21" xfId="0" applyFont="1" applyFill="1" applyBorder="1" applyAlignment="1" applyProtection="1">
      <alignment vertical="top"/>
      <protection locked="0"/>
    </xf>
    <xf numFmtId="0" fontId="4" fillId="3" borderId="20" xfId="0" applyFont="1" applyFill="1" applyBorder="1" applyAlignment="1" applyProtection="1">
      <alignment vertical="top"/>
      <protection locked="0"/>
    </xf>
    <xf numFmtId="0" fontId="6" fillId="3" borderId="114" xfId="0" applyFont="1" applyFill="1" applyBorder="1" applyAlignment="1" applyProtection="1">
      <alignment horizontal="center" vertical="top"/>
      <protection locked="0"/>
    </xf>
    <xf numFmtId="0" fontId="0" fillId="3" borderId="112" xfId="0" applyFill="1" applyBorder="1" applyAlignment="1" applyProtection="1">
      <alignment horizontal="center" vertical="top"/>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3" fontId="7" fillId="2" borderId="76" xfId="0" applyNumberFormat="1" applyFont="1" applyFill="1" applyBorder="1" applyAlignment="1" applyProtection="1">
      <alignment horizontal="center" vertical="top"/>
      <protection locked="0"/>
    </xf>
    <xf numFmtId="3" fontId="7" fillId="2" borderId="15" xfId="0" applyNumberFormat="1" applyFont="1" applyFill="1" applyBorder="1" applyAlignment="1" applyProtection="1">
      <alignment horizontal="center" vertical="top"/>
      <protection locked="0"/>
    </xf>
    <xf numFmtId="3" fontId="7" fillId="2" borderId="120" xfId="0" applyNumberFormat="1" applyFont="1" applyFill="1" applyBorder="1" applyAlignment="1" applyProtection="1">
      <alignment horizontal="center" vertical="top"/>
      <protection locked="0"/>
    </xf>
    <xf numFmtId="0" fontId="3" fillId="2" borderId="104" xfId="0" applyNumberFormat="1" applyFont="1" applyFill="1" applyBorder="1" applyAlignment="1" applyProtection="1">
      <alignment horizontal="center" vertical="center"/>
      <protection locked="0"/>
    </xf>
    <xf numFmtId="0" fontId="3" fillId="2" borderId="105" xfId="0" applyNumberFormat="1" applyFont="1" applyFill="1" applyBorder="1" applyAlignment="1" applyProtection="1">
      <alignment horizontal="center" vertical="center"/>
      <protection locked="0"/>
    </xf>
    <xf numFmtId="0" fontId="3" fillId="2" borderId="106" xfId="0" applyNumberFormat="1" applyFont="1" applyFill="1" applyBorder="1" applyAlignment="1" applyProtection="1">
      <alignment horizontal="center" vertical="center"/>
      <protection locked="0"/>
    </xf>
    <xf numFmtId="3" fontId="6" fillId="2" borderId="70" xfId="0" applyNumberFormat="1" applyFont="1" applyFill="1" applyBorder="1" applyAlignment="1" applyProtection="1">
      <alignment horizontal="center" vertical="top"/>
      <protection locked="0"/>
    </xf>
    <xf numFmtId="3" fontId="6" fillId="2" borderId="21" xfId="0" applyNumberFormat="1" applyFont="1" applyFill="1" applyBorder="1" applyAlignment="1" applyProtection="1">
      <alignment horizontal="center" vertical="top"/>
      <protection locked="0"/>
    </xf>
    <xf numFmtId="3" fontId="6" fillId="2" borderId="115" xfId="0" applyNumberFormat="1" applyFont="1" applyFill="1" applyBorder="1" applyAlignment="1" applyProtection="1">
      <alignment horizontal="center" vertical="top"/>
      <protection locked="0"/>
    </xf>
    <xf numFmtId="3" fontId="4" fillId="2" borderId="116" xfId="0" applyNumberFormat="1" applyFont="1" applyFill="1" applyBorder="1" applyAlignment="1" applyProtection="1">
      <alignment horizontal="center" vertical="top"/>
      <protection locked="0"/>
    </xf>
    <xf numFmtId="3" fontId="4" fillId="2" borderId="75" xfId="0" applyNumberFormat="1" applyFont="1" applyFill="1" applyBorder="1" applyAlignment="1" applyProtection="1">
      <alignment horizontal="center" vertical="top"/>
      <protection locked="0"/>
    </xf>
    <xf numFmtId="3" fontId="4" fillId="2" borderId="117" xfId="0" applyNumberFormat="1" applyFont="1" applyFill="1" applyBorder="1" applyAlignment="1" applyProtection="1">
      <alignment horizontal="center" vertical="top"/>
      <protection locked="0"/>
    </xf>
    <xf numFmtId="0" fontId="6" fillId="2" borderId="7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7" fillId="2" borderId="77"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18" xfId="0" applyFont="1" applyFill="1" applyBorder="1" applyAlignment="1" applyProtection="1">
      <alignment horizontal="center" vertical="top"/>
      <protection locked="0"/>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cellXfs>
  <cellStyles count="5">
    <cellStyle name="Komma" xfId="1" builtinId="3"/>
    <cellStyle name="Link" xfId="4" builtinId="8"/>
    <cellStyle name="Prozent" xfId="2" builtinId="5"/>
    <cellStyle name="Standard" xfId="0" builtinId="0"/>
    <cellStyle name="Standard 2" xfId="3"/>
  </cellStyles>
  <dxfs count="12">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nd.nrw/coron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8"/>
  <sheetViews>
    <sheetView tabSelected="1" zoomScale="70" zoomScaleNormal="70" workbookViewId="0">
      <selection activeCell="K60" sqref="K60"/>
    </sheetView>
  </sheetViews>
  <sheetFormatPr baseColWidth="10" defaultRowHeight="12.75" outlineLevelRow="1" x14ac:dyDescent="0.2"/>
  <cols>
    <col min="1" max="1" width="38" bestFit="1" customWidth="1"/>
    <col min="2" max="2" width="14.7109375" customWidth="1"/>
    <col min="3" max="4" width="13.7109375" bestFit="1" customWidth="1"/>
    <col min="5" max="5" width="11.5703125" bestFit="1" customWidth="1"/>
    <col min="6" max="6" width="15.140625" customWidth="1"/>
    <col min="7" max="7" width="17.5703125" customWidth="1"/>
    <col min="8" max="13" width="11.5703125" bestFit="1" customWidth="1"/>
    <col min="14" max="14" width="12.85546875" bestFit="1" customWidth="1"/>
    <col min="15" max="15" width="15.140625" customWidth="1"/>
    <col min="16" max="16" width="105.42578125" bestFit="1" customWidth="1"/>
  </cols>
  <sheetData>
    <row r="1" spans="1:16" ht="25.5" customHeight="1" x14ac:dyDescent="0.2">
      <c r="A1" s="203" t="s">
        <v>120</v>
      </c>
      <c r="B1" s="293" t="s">
        <v>121</v>
      </c>
      <c r="C1" s="293"/>
      <c r="D1" s="293"/>
      <c r="E1" s="289" t="s">
        <v>119</v>
      </c>
      <c r="F1" s="289"/>
      <c r="G1" s="293">
        <v>1900</v>
      </c>
      <c r="H1" s="293"/>
      <c r="I1" s="293"/>
      <c r="J1" s="171"/>
      <c r="K1" s="171"/>
    </row>
    <row r="2" spans="1:16" x14ac:dyDescent="0.2">
      <c r="L2" s="279" t="s">
        <v>208</v>
      </c>
      <c r="M2" s="265"/>
      <c r="N2" s="265"/>
      <c r="O2" s="265"/>
    </row>
    <row r="3" spans="1:16" x14ac:dyDescent="0.2">
      <c r="D3" s="172"/>
      <c r="E3" s="172"/>
      <c r="F3" s="172"/>
      <c r="G3" s="172"/>
      <c r="H3" s="172"/>
      <c r="I3" s="172"/>
      <c r="J3" s="172"/>
      <c r="K3" s="172"/>
      <c r="L3" s="176" t="s">
        <v>125</v>
      </c>
      <c r="M3" s="206"/>
      <c r="N3" s="206"/>
      <c r="O3" s="155"/>
    </row>
    <row r="4" spans="1:16" ht="12.75" customHeight="1" x14ac:dyDescent="0.2">
      <c r="C4" s="173"/>
      <c r="D4" s="173"/>
      <c r="E4" s="173"/>
      <c r="F4" s="173"/>
      <c r="L4" s="288" t="s">
        <v>123</v>
      </c>
      <c r="M4" s="288"/>
      <c r="N4" s="288"/>
      <c r="O4" s="288"/>
    </row>
    <row r="5" spans="1:16" ht="26.25" customHeight="1" x14ac:dyDescent="0.2">
      <c r="A5" s="298" t="s">
        <v>124</v>
      </c>
      <c r="B5" s="299"/>
      <c r="C5" s="204"/>
      <c r="D5" s="204"/>
      <c r="E5" s="204"/>
      <c r="F5" s="204"/>
      <c r="G5" s="204"/>
      <c r="H5" s="204"/>
      <c r="I5" s="204"/>
      <c r="J5" s="204"/>
      <c r="K5" s="204"/>
      <c r="L5" s="204"/>
      <c r="M5" s="204"/>
      <c r="N5" s="204"/>
      <c r="O5" s="205"/>
      <c r="P5" s="253" t="s">
        <v>201</v>
      </c>
    </row>
    <row r="6" spans="1:16" x14ac:dyDescent="0.2">
      <c r="A6" s="291" t="s">
        <v>61</v>
      </c>
      <c r="B6" s="249" t="s">
        <v>192</v>
      </c>
      <c r="C6" s="134" t="s">
        <v>105</v>
      </c>
      <c r="D6" s="134" t="s">
        <v>106</v>
      </c>
      <c r="E6" s="134" t="s">
        <v>107</v>
      </c>
      <c r="F6" s="134" t="s">
        <v>108</v>
      </c>
      <c r="G6" s="134" t="s">
        <v>109</v>
      </c>
      <c r="H6" s="134" t="s">
        <v>110</v>
      </c>
      <c r="I6" s="134" t="s">
        <v>111</v>
      </c>
      <c r="J6" s="134" t="s">
        <v>112</v>
      </c>
      <c r="K6" s="134" t="s">
        <v>113</v>
      </c>
      <c r="L6" s="134" t="s">
        <v>114</v>
      </c>
      <c r="M6" s="134" t="s">
        <v>115</v>
      </c>
      <c r="N6" s="134" t="s">
        <v>116</v>
      </c>
      <c r="O6" s="144" t="s">
        <v>117</v>
      </c>
      <c r="P6" s="254"/>
    </row>
    <row r="7" spans="1:16" x14ac:dyDescent="0.2">
      <c r="A7" s="292"/>
      <c r="B7" s="249" t="s">
        <v>193</v>
      </c>
      <c r="C7" s="133"/>
      <c r="D7" s="133"/>
      <c r="E7" s="133"/>
      <c r="F7" s="133"/>
      <c r="G7" s="133"/>
      <c r="H7" s="133"/>
      <c r="I7" s="133"/>
      <c r="J7" s="133"/>
      <c r="K7" s="133"/>
      <c r="L7" s="133"/>
      <c r="M7" s="133"/>
      <c r="N7" s="133"/>
      <c r="O7" s="144"/>
      <c r="P7" s="254"/>
    </row>
    <row r="8" spans="1:16" x14ac:dyDescent="0.2">
      <c r="A8" s="174" t="s">
        <v>184</v>
      </c>
      <c r="B8" s="259"/>
      <c r="C8" s="250">
        <f>$B$8/12</f>
        <v>0</v>
      </c>
      <c r="D8" s="250">
        <f t="shared" ref="D8:N8" si="0">$B$8/12</f>
        <v>0</v>
      </c>
      <c r="E8" s="250">
        <f t="shared" si="0"/>
        <v>0</v>
      </c>
      <c r="F8" s="250">
        <f t="shared" si="0"/>
        <v>0</v>
      </c>
      <c r="G8" s="250">
        <f t="shared" si="0"/>
        <v>0</v>
      </c>
      <c r="H8" s="250">
        <f t="shared" si="0"/>
        <v>0</v>
      </c>
      <c r="I8" s="250">
        <f t="shared" si="0"/>
        <v>0</v>
      </c>
      <c r="J8" s="250">
        <f t="shared" si="0"/>
        <v>0</v>
      </c>
      <c r="K8" s="250">
        <f t="shared" si="0"/>
        <v>0</v>
      </c>
      <c r="L8" s="250">
        <f t="shared" si="0"/>
        <v>0</v>
      </c>
      <c r="M8" s="250">
        <f t="shared" si="0"/>
        <v>0</v>
      </c>
      <c r="N8" s="250">
        <f t="shared" si="0"/>
        <v>0</v>
      </c>
      <c r="O8" s="145"/>
      <c r="P8" s="232" t="s">
        <v>220</v>
      </c>
    </row>
    <row r="9" spans="1:16" x14ac:dyDescent="0.2">
      <c r="A9" s="136" t="s">
        <v>93</v>
      </c>
      <c r="B9" s="133"/>
      <c r="C9" s="260">
        <v>1</v>
      </c>
      <c r="D9" s="260">
        <v>1</v>
      </c>
      <c r="E9" s="260">
        <v>1</v>
      </c>
      <c r="F9" s="260">
        <v>1</v>
      </c>
      <c r="G9" s="260">
        <v>1</v>
      </c>
      <c r="H9" s="260">
        <v>1</v>
      </c>
      <c r="I9" s="260">
        <v>1</v>
      </c>
      <c r="J9" s="260">
        <v>1</v>
      </c>
      <c r="K9" s="260">
        <v>1</v>
      </c>
      <c r="L9" s="260">
        <v>1</v>
      </c>
      <c r="M9" s="260">
        <v>1</v>
      </c>
      <c r="N9" s="260">
        <v>1</v>
      </c>
      <c r="O9" s="144"/>
      <c r="P9" s="232" t="s">
        <v>221</v>
      </c>
    </row>
    <row r="10" spans="1:16" s="147" customFormat="1" ht="25.5" x14ac:dyDescent="0.2">
      <c r="A10" s="175" t="s">
        <v>60</v>
      </c>
      <c r="B10" s="233"/>
      <c r="C10" s="234">
        <f>C8*C9</f>
        <v>0</v>
      </c>
      <c r="D10" s="234">
        <f t="shared" ref="D10:N10" si="1">D8*D9</f>
        <v>0</v>
      </c>
      <c r="E10" s="234">
        <f t="shared" si="1"/>
        <v>0</v>
      </c>
      <c r="F10" s="234">
        <f t="shared" si="1"/>
        <v>0</v>
      </c>
      <c r="G10" s="234">
        <f t="shared" si="1"/>
        <v>0</v>
      </c>
      <c r="H10" s="234">
        <f t="shared" si="1"/>
        <v>0</v>
      </c>
      <c r="I10" s="234">
        <f t="shared" si="1"/>
        <v>0</v>
      </c>
      <c r="J10" s="234">
        <f t="shared" si="1"/>
        <v>0</v>
      </c>
      <c r="K10" s="234">
        <f t="shared" si="1"/>
        <v>0</v>
      </c>
      <c r="L10" s="234">
        <f t="shared" si="1"/>
        <v>0</v>
      </c>
      <c r="M10" s="234">
        <f t="shared" si="1"/>
        <v>0</v>
      </c>
      <c r="N10" s="234">
        <f t="shared" si="1"/>
        <v>0</v>
      </c>
      <c r="O10" s="146">
        <f>SUM(C10:N10)</f>
        <v>0</v>
      </c>
      <c r="P10" s="255"/>
    </row>
    <row r="11" spans="1:16" x14ac:dyDescent="0.2">
      <c r="A11" s="291" t="s">
        <v>63</v>
      </c>
      <c r="B11" s="133"/>
      <c r="C11" s="133"/>
      <c r="D11" s="133"/>
      <c r="E11" s="133"/>
      <c r="F11" s="133"/>
      <c r="G11" s="133"/>
      <c r="H11" s="133"/>
      <c r="I11" s="133"/>
      <c r="J11" s="133"/>
      <c r="K11" s="133"/>
      <c r="L11" s="133"/>
      <c r="M11" s="133"/>
      <c r="N11" s="133"/>
      <c r="O11" s="144"/>
      <c r="P11" s="254"/>
    </row>
    <row r="12" spans="1:16" x14ac:dyDescent="0.2">
      <c r="A12" s="292"/>
      <c r="B12" s="133"/>
      <c r="C12" s="133"/>
      <c r="D12" s="133"/>
      <c r="E12" s="133"/>
      <c r="F12" s="133"/>
      <c r="G12" s="133"/>
      <c r="H12" s="133"/>
      <c r="I12" s="133"/>
      <c r="J12" s="133"/>
      <c r="K12" s="133"/>
      <c r="L12" s="133"/>
      <c r="M12" s="133"/>
      <c r="N12" s="133"/>
      <c r="O12" s="144"/>
      <c r="P12" s="254"/>
    </row>
    <row r="13" spans="1:16" outlineLevel="1" x14ac:dyDescent="0.2">
      <c r="A13" s="137" t="s">
        <v>74</v>
      </c>
      <c r="B13" s="133"/>
      <c r="C13" s="133"/>
      <c r="D13" s="133"/>
      <c r="E13" s="133"/>
      <c r="F13" s="133"/>
      <c r="G13" s="133"/>
      <c r="H13" s="133"/>
      <c r="I13" s="133"/>
      <c r="J13" s="133"/>
      <c r="K13" s="133"/>
      <c r="L13" s="133"/>
      <c r="M13" s="133"/>
      <c r="N13" s="133"/>
      <c r="O13" s="144"/>
      <c r="P13" s="254"/>
    </row>
    <row r="14" spans="1:16" outlineLevel="1" x14ac:dyDescent="0.2">
      <c r="A14" s="138" t="s">
        <v>72</v>
      </c>
      <c r="B14" s="259"/>
      <c r="C14" s="207">
        <f>$B$14/12</f>
        <v>0</v>
      </c>
      <c r="D14" s="207">
        <f t="shared" ref="D14:N14" si="2">$B$14/12</f>
        <v>0</v>
      </c>
      <c r="E14" s="207">
        <f t="shared" si="2"/>
        <v>0</v>
      </c>
      <c r="F14" s="207">
        <f t="shared" si="2"/>
        <v>0</v>
      </c>
      <c r="G14" s="207">
        <f t="shared" si="2"/>
        <v>0</v>
      </c>
      <c r="H14" s="207">
        <f t="shared" si="2"/>
        <v>0</v>
      </c>
      <c r="I14" s="207">
        <f t="shared" si="2"/>
        <v>0</v>
      </c>
      <c r="J14" s="207">
        <f t="shared" si="2"/>
        <v>0</v>
      </c>
      <c r="K14" s="207">
        <f t="shared" si="2"/>
        <v>0</v>
      </c>
      <c r="L14" s="207">
        <f t="shared" si="2"/>
        <v>0</v>
      </c>
      <c r="M14" s="207">
        <f t="shared" si="2"/>
        <v>0</v>
      </c>
      <c r="N14" s="207">
        <f t="shared" si="2"/>
        <v>0</v>
      </c>
      <c r="O14" s="144"/>
      <c r="P14" s="254" t="s">
        <v>209</v>
      </c>
    </row>
    <row r="15" spans="1:16" outlineLevel="1" x14ac:dyDescent="0.2">
      <c r="A15" s="138" t="s">
        <v>73</v>
      </c>
      <c r="B15" s="259"/>
      <c r="C15" s="207">
        <f>$B$15/12</f>
        <v>0</v>
      </c>
      <c r="D15" s="207">
        <f t="shared" ref="D15:M15" si="3">$B$15/12</f>
        <v>0</v>
      </c>
      <c r="E15" s="207">
        <f t="shared" si="3"/>
        <v>0</v>
      </c>
      <c r="F15" s="207">
        <f t="shared" si="3"/>
        <v>0</v>
      </c>
      <c r="G15" s="207">
        <f t="shared" si="3"/>
        <v>0</v>
      </c>
      <c r="H15" s="207">
        <f t="shared" si="3"/>
        <v>0</v>
      </c>
      <c r="I15" s="207">
        <f t="shared" si="3"/>
        <v>0</v>
      </c>
      <c r="J15" s="207">
        <f t="shared" si="3"/>
        <v>0</v>
      </c>
      <c r="K15" s="207">
        <f t="shared" si="3"/>
        <v>0</v>
      </c>
      <c r="L15" s="207">
        <f t="shared" si="3"/>
        <v>0</v>
      </c>
      <c r="M15" s="207">
        <f t="shared" si="3"/>
        <v>0</v>
      </c>
      <c r="N15" s="207">
        <f>$B$15/12</f>
        <v>0</v>
      </c>
      <c r="O15" s="144"/>
      <c r="P15" s="254" t="s">
        <v>210</v>
      </c>
    </row>
    <row r="16" spans="1:16" outlineLevel="1" x14ac:dyDescent="0.2">
      <c r="A16" s="230" t="s">
        <v>202</v>
      </c>
      <c r="B16" s="259"/>
      <c r="C16" s="207">
        <f>$B$16/12</f>
        <v>0</v>
      </c>
      <c r="D16" s="207">
        <f t="shared" ref="D16:N16" si="4">$B$16/12</f>
        <v>0</v>
      </c>
      <c r="E16" s="207">
        <f t="shared" si="4"/>
        <v>0</v>
      </c>
      <c r="F16" s="207">
        <f t="shared" si="4"/>
        <v>0</v>
      </c>
      <c r="G16" s="207">
        <f t="shared" si="4"/>
        <v>0</v>
      </c>
      <c r="H16" s="207">
        <f t="shared" si="4"/>
        <v>0</v>
      </c>
      <c r="I16" s="207">
        <f t="shared" si="4"/>
        <v>0</v>
      </c>
      <c r="J16" s="207">
        <f t="shared" si="4"/>
        <v>0</v>
      </c>
      <c r="K16" s="207">
        <f t="shared" si="4"/>
        <v>0</v>
      </c>
      <c r="L16" s="207">
        <f t="shared" si="4"/>
        <v>0</v>
      </c>
      <c r="M16" s="207">
        <f t="shared" si="4"/>
        <v>0</v>
      </c>
      <c r="N16" s="207">
        <f t="shared" si="4"/>
        <v>0</v>
      </c>
      <c r="O16" s="144"/>
      <c r="P16" s="232" t="s">
        <v>211</v>
      </c>
    </row>
    <row r="17" spans="1:16" outlineLevel="1" x14ac:dyDescent="0.2">
      <c r="A17" s="140" t="s">
        <v>75</v>
      </c>
      <c r="B17" s="281"/>
      <c r="C17" s="295" t="s">
        <v>223</v>
      </c>
      <c r="D17" s="296"/>
      <c r="E17" s="296"/>
      <c r="F17" s="296"/>
      <c r="G17" s="296"/>
      <c r="H17" s="296"/>
      <c r="I17" s="296"/>
      <c r="J17" s="296"/>
      <c r="K17" s="296"/>
      <c r="L17" s="296"/>
      <c r="M17" s="296"/>
      <c r="N17" s="297"/>
      <c r="O17" s="144"/>
      <c r="P17" s="254"/>
    </row>
    <row r="18" spans="1:16" outlineLevel="1" x14ac:dyDescent="0.2">
      <c r="A18" s="230" t="s">
        <v>178</v>
      </c>
      <c r="B18" s="280" t="s">
        <v>194</v>
      </c>
      <c r="C18" s="283"/>
      <c r="D18" s="283"/>
      <c r="E18" s="283"/>
      <c r="F18" s="283"/>
      <c r="G18" s="283"/>
      <c r="H18" s="283"/>
      <c r="I18" s="283">
        <v>0</v>
      </c>
      <c r="J18" s="283">
        <v>0</v>
      </c>
      <c r="K18" s="283">
        <v>0</v>
      </c>
      <c r="L18" s="283">
        <v>0</v>
      </c>
      <c r="M18" s="283">
        <v>0</v>
      </c>
      <c r="N18" s="283">
        <v>0</v>
      </c>
      <c r="O18" s="144"/>
      <c r="P18" s="232" t="s">
        <v>224</v>
      </c>
    </row>
    <row r="19" spans="1:16" outlineLevel="1" x14ac:dyDescent="0.2">
      <c r="A19" s="139" t="s">
        <v>76</v>
      </c>
      <c r="B19" s="133"/>
      <c r="C19" s="208">
        <f t="shared" ref="C19:N19" si="5">$F$60</f>
        <v>0</v>
      </c>
      <c r="D19" s="208">
        <f t="shared" si="5"/>
        <v>0</v>
      </c>
      <c r="E19" s="208">
        <f t="shared" si="5"/>
        <v>0</v>
      </c>
      <c r="F19" s="208">
        <f t="shared" si="5"/>
        <v>0</v>
      </c>
      <c r="G19" s="208">
        <f t="shared" si="5"/>
        <v>0</v>
      </c>
      <c r="H19" s="208">
        <f t="shared" si="5"/>
        <v>0</v>
      </c>
      <c r="I19" s="208">
        <f t="shared" si="5"/>
        <v>0</v>
      </c>
      <c r="J19" s="208">
        <f t="shared" si="5"/>
        <v>0</v>
      </c>
      <c r="K19" s="208">
        <f t="shared" si="5"/>
        <v>0</v>
      </c>
      <c r="L19" s="208">
        <f t="shared" si="5"/>
        <v>0</v>
      </c>
      <c r="M19" s="208">
        <f t="shared" si="5"/>
        <v>0</v>
      </c>
      <c r="N19" s="208">
        <f t="shared" si="5"/>
        <v>0</v>
      </c>
      <c r="O19" s="143"/>
      <c r="P19" s="232" t="s">
        <v>212</v>
      </c>
    </row>
    <row r="20" spans="1:16" outlineLevel="1" x14ac:dyDescent="0.2">
      <c r="A20" s="230" t="s">
        <v>196</v>
      </c>
      <c r="B20" s="133"/>
      <c r="C20" s="208">
        <f t="shared" ref="C20:N20" si="6">$G$60</f>
        <v>0</v>
      </c>
      <c r="D20" s="208">
        <f t="shared" si="6"/>
        <v>0</v>
      </c>
      <c r="E20" s="208">
        <f t="shared" si="6"/>
        <v>0</v>
      </c>
      <c r="F20" s="208">
        <f t="shared" si="6"/>
        <v>0</v>
      </c>
      <c r="G20" s="208">
        <f t="shared" si="6"/>
        <v>0</v>
      </c>
      <c r="H20" s="208">
        <f t="shared" si="6"/>
        <v>0</v>
      </c>
      <c r="I20" s="208">
        <f t="shared" si="6"/>
        <v>0</v>
      </c>
      <c r="J20" s="208">
        <f t="shared" si="6"/>
        <v>0</v>
      </c>
      <c r="K20" s="208">
        <f t="shared" si="6"/>
        <v>0</v>
      </c>
      <c r="L20" s="208">
        <f t="shared" si="6"/>
        <v>0</v>
      </c>
      <c r="M20" s="208">
        <f t="shared" si="6"/>
        <v>0</v>
      </c>
      <c r="N20" s="208">
        <f t="shared" si="6"/>
        <v>0</v>
      </c>
      <c r="O20" s="143"/>
      <c r="P20" s="232" t="s">
        <v>212</v>
      </c>
    </row>
    <row r="21" spans="1:16" outlineLevel="1" x14ac:dyDescent="0.2">
      <c r="A21" s="230" t="s">
        <v>197</v>
      </c>
      <c r="B21" s="133"/>
      <c r="C21" s="208">
        <f t="shared" ref="C21:N21" si="7">$F$70</f>
        <v>0</v>
      </c>
      <c r="D21" s="208">
        <f t="shared" si="7"/>
        <v>0</v>
      </c>
      <c r="E21" s="208">
        <f t="shared" si="7"/>
        <v>0</v>
      </c>
      <c r="F21" s="208">
        <f t="shared" si="7"/>
        <v>0</v>
      </c>
      <c r="G21" s="208">
        <f t="shared" si="7"/>
        <v>0</v>
      </c>
      <c r="H21" s="208">
        <f t="shared" si="7"/>
        <v>0</v>
      </c>
      <c r="I21" s="208">
        <f t="shared" si="7"/>
        <v>0</v>
      </c>
      <c r="J21" s="208">
        <f t="shared" si="7"/>
        <v>0</v>
      </c>
      <c r="K21" s="208">
        <f t="shared" si="7"/>
        <v>0</v>
      </c>
      <c r="L21" s="208">
        <f t="shared" si="7"/>
        <v>0</v>
      </c>
      <c r="M21" s="208">
        <f t="shared" si="7"/>
        <v>0</v>
      </c>
      <c r="N21" s="208">
        <f t="shared" si="7"/>
        <v>0</v>
      </c>
      <c r="O21" s="143"/>
      <c r="P21" s="232" t="s">
        <v>212</v>
      </c>
    </row>
    <row r="22" spans="1:16" outlineLevel="1" x14ac:dyDescent="0.2">
      <c r="A22" s="230" t="s">
        <v>198</v>
      </c>
      <c r="B22" s="133"/>
      <c r="C22" s="208">
        <f t="shared" ref="C22:N22" si="8">$G$70</f>
        <v>0</v>
      </c>
      <c r="D22" s="208">
        <f t="shared" si="8"/>
        <v>0</v>
      </c>
      <c r="E22" s="208">
        <f t="shared" si="8"/>
        <v>0</v>
      </c>
      <c r="F22" s="208">
        <f t="shared" si="8"/>
        <v>0</v>
      </c>
      <c r="G22" s="208">
        <f t="shared" si="8"/>
        <v>0</v>
      </c>
      <c r="H22" s="208">
        <f t="shared" si="8"/>
        <v>0</v>
      </c>
      <c r="I22" s="208">
        <f t="shared" si="8"/>
        <v>0</v>
      </c>
      <c r="J22" s="208">
        <f t="shared" si="8"/>
        <v>0</v>
      </c>
      <c r="K22" s="208">
        <f t="shared" si="8"/>
        <v>0</v>
      </c>
      <c r="L22" s="208">
        <f t="shared" si="8"/>
        <v>0</v>
      </c>
      <c r="M22" s="208">
        <f t="shared" si="8"/>
        <v>0</v>
      </c>
      <c r="N22" s="208">
        <f t="shared" si="8"/>
        <v>0</v>
      </c>
      <c r="O22" s="143"/>
      <c r="P22" s="232" t="s">
        <v>212</v>
      </c>
    </row>
    <row r="23" spans="1:16" outlineLevel="1" x14ac:dyDescent="0.2">
      <c r="A23" s="139" t="s">
        <v>84</v>
      </c>
      <c r="B23" s="259"/>
      <c r="C23" s="207">
        <f>$B$23/12</f>
        <v>0</v>
      </c>
      <c r="D23" s="207">
        <f t="shared" ref="D23:N23" si="9">$B$23/12</f>
        <v>0</v>
      </c>
      <c r="E23" s="207">
        <f t="shared" si="9"/>
        <v>0</v>
      </c>
      <c r="F23" s="207">
        <f t="shared" si="9"/>
        <v>0</v>
      </c>
      <c r="G23" s="207">
        <f t="shared" si="9"/>
        <v>0</v>
      </c>
      <c r="H23" s="207">
        <f t="shared" si="9"/>
        <v>0</v>
      </c>
      <c r="I23" s="207">
        <f t="shared" si="9"/>
        <v>0</v>
      </c>
      <c r="J23" s="207">
        <f t="shared" si="9"/>
        <v>0</v>
      </c>
      <c r="K23" s="207">
        <f t="shared" si="9"/>
        <v>0</v>
      </c>
      <c r="L23" s="207">
        <f t="shared" si="9"/>
        <v>0</v>
      </c>
      <c r="M23" s="207">
        <f t="shared" si="9"/>
        <v>0</v>
      </c>
      <c r="N23" s="207">
        <f t="shared" si="9"/>
        <v>0</v>
      </c>
      <c r="O23" s="144"/>
      <c r="P23" s="232" t="s">
        <v>213</v>
      </c>
    </row>
    <row r="24" spans="1:16" x14ac:dyDescent="0.2">
      <c r="A24" s="141" t="s">
        <v>77</v>
      </c>
      <c r="B24" s="143"/>
      <c r="C24" s="143">
        <f t="shared" ref="C24:N24" si="10">SUM(C14:C23)</f>
        <v>0</v>
      </c>
      <c r="D24" s="143">
        <f t="shared" si="10"/>
        <v>0</v>
      </c>
      <c r="E24" s="143">
        <f t="shared" si="10"/>
        <v>0</v>
      </c>
      <c r="F24" s="143">
        <f t="shared" si="10"/>
        <v>0</v>
      </c>
      <c r="G24" s="143">
        <f t="shared" si="10"/>
        <v>0</v>
      </c>
      <c r="H24" s="143">
        <f t="shared" si="10"/>
        <v>0</v>
      </c>
      <c r="I24" s="143">
        <f t="shared" si="10"/>
        <v>0</v>
      </c>
      <c r="J24" s="143">
        <f t="shared" si="10"/>
        <v>0</v>
      </c>
      <c r="K24" s="143">
        <f t="shared" si="10"/>
        <v>0</v>
      </c>
      <c r="L24" s="143">
        <f t="shared" si="10"/>
        <v>0</v>
      </c>
      <c r="M24" s="143">
        <f t="shared" si="10"/>
        <v>0</v>
      </c>
      <c r="N24" s="143">
        <f t="shared" si="10"/>
        <v>0</v>
      </c>
      <c r="O24" s="145">
        <f>SUM(C24:N24)</f>
        <v>0</v>
      </c>
      <c r="P24" s="254"/>
    </row>
    <row r="25" spans="1:16" outlineLevel="1" x14ac:dyDescent="0.2">
      <c r="A25" s="140" t="s">
        <v>78</v>
      </c>
      <c r="B25" s="281"/>
      <c r="C25" s="295" t="s">
        <v>122</v>
      </c>
      <c r="D25" s="296"/>
      <c r="E25" s="296"/>
      <c r="F25" s="296"/>
      <c r="G25" s="296"/>
      <c r="H25" s="296"/>
      <c r="I25" s="296"/>
      <c r="J25" s="296"/>
      <c r="K25" s="296"/>
      <c r="L25" s="296"/>
      <c r="M25" s="296"/>
      <c r="N25" s="297"/>
      <c r="O25" s="144"/>
      <c r="P25" s="254"/>
    </row>
    <row r="26" spans="1:16" outlineLevel="1" x14ac:dyDescent="0.2">
      <c r="A26" s="142" t="s">
        <v>79</v>
      </c>
      <c r="B26" s="259"/>
      <c r="C26" s="207">
        <f t="shared" ref="C26:N26" si="11">($B$26*C9)/12</f>
        <v>0</v>
      </c>
      <c r="D26" s="207">
        <f t="shared" si="11"/>
        <v>0</v>
      </c>
      <c r="E26" s="207">
        <f t="shared" si="11"/>
        <v>0</v>
      </c>
      <c r="F26" s="207">
        <f t="shared" si="11"/>
        <v>0</v>
      </c>
      <c r="G26" s="207">
        <f t="shared" si="11"/>
        <v>0</v>
      </c>
      <c r="H26" s="207">
        <f t="shared" si="11"/>
        <v>0</v>
      </c>
      <c r="I26" s="207">
        <f t="shared" si="11"/>
        <v>0</v>
      </c>
      <c r="J26" s="207">
        <f t="shared" si="11"/>
        <v>0</v>
      </c>
      <c r="K26" s="207">
        <f t="shared" si="11"/>
        <v>0</v>
      </c>
      <c r="L26" s="207">
        <f t="shared" si="11"/>
        <v>0</v>
      </c>
      <c r="M26" s="207">
        <f t="shared" si="11"/>
        <v>0</v>
      </c>
      <c r="N26" s="207">
        <f t="shared" si="11"/>
        <v>0</v>
      </c>
      <c r="O26" s="145">
        <f t="shared" ref="O26:O31" si="12">SUM(C26:N26)</f>
        <v>0</v>
      </c>
      <c r="P26" s="232" t="s">
        <v>225</v>
      </c>
    </row>
    <row r="27" spans="1:16" outlineLevel="1" x14ac:dyDescent="0.2">
      <c r="A27" s="142" t="s">
        <v>80</v>
      </c>
      <c r="B27" s="259"/>
      <c r="C27" s="207">
        <f t="shared" ref="C27:N27" si="13">($B$27*C9)/12</f>
        <v>0</v>
      </c>
      <c r="D27" s="207">
        <f t="shared" si="13"/>
        <v>0</v>
      </c>
      <c r="E27" s="207">
        <f t="shared" si="13"/>
        <v>0</v>
      </c>
      <c r="F27" s="207">
        <f t="shared" si="13"/>
        <v>0</v>
      </c>
      <c r="G27" s="207">
        <f t="shared" si="13"/>
        <v>0</v>
      </c>
      <c r="H27" s="207">
        <f t="shared" si="13"/>
        <v>0</v>
      </c>
      <c r="I27" s="207">
        <f t="shared" si="13"/>
        <v>0</v>
      </c>
      <c r="J27" s="207">
        <f t="shared" si="13"/>
        <v>0</v>
      </c>
      <c r="K27" s="207">
        <f t="shared" si="13"/>
        <v>0</v>
      </c>
      <c r="L27" s="207">
        <f t="shared" si="13"/>
        <v>0</v>
      </c>
      <c r="M27" s="207">
        <f t="shared" si="13"/>
        <v>0</v>
      </c>
      <c r="N27" s="207">
        <f t="shared" si="13"/>
        <v>0</v>
      </c>
      <c r="O27" s="145">
        <f t="shared" si="12"/>
        <v>0</v>
      </c>
      <c r="P27" s="232" t="s">
        <v>214</v>
      </c>
    </row>
    <row r="28" spans="1:16" outlineLevel="1" x14ac:dyDescent="0.2">
      <c r="A28" s="142" t="s">
        <v>81</v>
      </c>
      <c r="B28" s="259"/>
      <c r="C28" s="207">
        <f t="shared" ref="C28:N28" si="14">($B$28*C9)/12</f>
        <v>0</v>
      </c>
      <c r="D28" s="207">
        <f t="shared" si="14"/>
        <v>0</v>
      </c>
      <c r="E28" s="207">
        <f t="shared" si="14"/>
        <v>0</v>
      </c>
      <c r="F28" s="207">
        <f t="shared" si="14"/>
        <v>0</v>
      </c>
      <c r="G28" s="207">
        <f t="shared" si="14"/>
        <v>0</v>
      </c>
      <c r="H28" s="207">
        <f t="shared" si="14"/>
        <v>0</v>
      </c>
      <c r="I28" s="207">
        <f t="shared" si="14"/>
        <v>0</v>
      </c>
      <c r="J28" s="207">
        <f t="shared" si="14"/>
        <v>0</v>
      </c>
      <c r="K28" s="207">
        <f t="shared" si="14"/>
        <v>0</v>
      </c>
      <c r="L28" s="207">
        <f t="shared" si="14"/>
        <v>0</v>
      </c>
      <c r="M28" s="207">
        <f t="shared" si="14"/>
        <v>0</v>
      </c>
      <c r="N28" s="207">
        <f t="shared" si="14"/>
        <v>0</v>
      </c>
      <c r="O28" s="145">
        <f t="shared" si="12"/>
        <v>0</v>
      </c>
      <c r="P28" s="232" t="s">
        <v>214</v>
      </c>
    </row>
    <row r="29" spans="1:16" x14ac:dyDescent="0.2">
      <c r="A29" s="141" t="s">
        <v>82</v>
      </c>
      <c r="B29" s="143"/>
      <c r="C29" s="143">
        <f t="shared" ref="C29:N29" si="15">SUM(C26:C28)</f>
        <v>0</v>
      </c>
      <c r="D29" s="143">
        <f t="shared" si="15"/>
        <v>0</v>
      </c>
      <c r="E29" s="143">
        <f t="shared" si="15"/>
        <v>0</v>
      </c>
      <c r="F29" s="143">
        <f t="shared" si="15"/>
        <v>0</v>
      </c>
      <c r="G29" s="143">
        <f t="shared" si="15"/>
        <v>0</v>
      </c>
      <c r="H29" s="143">
        <f t="shared" si="15"/>
        <v>0</v>
      </c>
      <c r="I29" s="143">
        <f t="shared" si="15"/>
        <v>0</v>
      </c>
      <c r="J29" s="143">
        <f t="shared" si="15"/>
        <v>0</v>
      </c>
      <c r="K29" s="143">
        <f t="shared" si="15"/>
        <v>0</v>
      </c>
      <c r="L29" s="143">
        <f t="shared" si="15"/>
        <v>0</v>
      </c>
      <c r="M29" s="143">
        <f t="shared" si="15"/>
        <v>0</v>
      </c>
      <c r="N29" s="143">
        <f t="shared" si="15"/>
        <v>0</v>
      </c>
      <c r="O29" s="145">
        <f t="shared" si="12"/>
        <v>0</v>
      </c>
      <c r="P29" s="254"/>
    </row>
    <row r="30" spans="1:16" s="147" customFormat="1" ht="26.25" customHeight="1" x14ac:dyDescent="0.2">
      <c r="A30" s="148" t="s">
        <v>83</v>
      </c>
      <c r="B30" s="149"/>
      <c r="C30" s="149">
        <f t="shared" ref="C30:N30" si="16">C24+C29</f>
        <v>0</v>
      </c>
      <c r="D30" s="149">
        <f t="shared" si="16"/>
        <v>0</v>
      </c>
      <c r="E30" s="149">
        <f t="shared" si="16"/>
        <v>0</v>
      </c>
      <c r="F30" s="149">
        <f t="shared" si="16"/>
        <v>0</v>
      </c>
      <c r="G30" s="149">
        <f t="shared" si="16"/>
        <v>0</v>
      </c>
      <c r="H30" s="149">
        <f t="shared" si="16"/>
        <v>0</v>
      </c>
      <c r="I30" s="149">
        <f t="shared" si="16"/>
        <v>0</v>
      </c>
      <c r="J30" s="149">
        <f t="shared" si="16"/>
        <v>0</v>
      </c>
      <c r="K30" s="149">
        <f t="shared" si="16"/>
        <v>0</v>
      </c>
      <c r="L30" s="149">
        <f t="shared" si="16"/>
        <v>0</v>
      </c>
      <c r="M30" s="149">
        <f t="shared" si="16"/>
        <v>0</v>
      </c>
      <c r="N30" s="149">
        <f t="shared" si="16"/>
        <v>0</v>
      </c>
      <c r="O30" s="146">
        <f t="shared" si="12"/>
        <v>0</v>
      </c>
      <c r="P30" s="255"/>
    </row>
    <row r="31" spans="1:16" s="147" customFormat="1" x14ac:dyDescent="0.2">
      <c r="A31" s="161" t="s">
        <v>104</v>
      </c>
      <c r="B31" s="278"/>
      <c r="C31" s="247">
        <f>$B$31/12</f>
        <v>0</v>
      </c>
      <c r="D31" s="247">
        <f t="shared" ref="D31:N31" si="17">$B$31/12</f>
        <v>0</v>
      </c>
      <c r="E31" s="247">
        <f t="shared" si="17"/>
        <v>0</v>
      </c>
      <c r="F31" s="247">
        <f t="shared" si="17"/>
        <v>0</v>
      </c>
      <c r="G31" s="247">
        <f t="shared" si="17"/>
        <v>0</v>
      </c>
      <c r="H31" s="247">
        <f t="shared" si="17"/>
        <v>0</v>
      </c>
      <c r="I31" s="247">
        <f t="shared" si="17"/>
        <v>0</v>
      </c>
      <c r="J31" s="247">
        <f t="shared" si="17"/>
        <v>0</v>
      </c>
      <c r="K31" s="247">
        <f t="shared" si="17"/>
        <v>0</v>
      </c>
      <c r="L31" s="247">
        <f t="shared" si="17"/>
        <v>0</v>
      </c>
      <c r="M31" s="247">
        <f t="shared" si="17"/>
        <v>0</v>
      </c>
      <c r="N31" s="247">
        <f t="shared" si="17"/>
        <v>0</v>
      </c>
      <c r="O31" s="146">
        <f t="shared" si="12"/>
        <v>0</v>
      </c>
      <c r="P31" s="255" t="s">
        <v>226</v>
      </c>
    </row>
    <row r="32" spans="1:16" s="160" customFormat="1" x14ac:dyDescent="0.2">
      <c r="A32" s="161" t="s">
        <v>127</v>
      </c>
      <c r="B32" s="278"/>
      <c r="C32" s="247">
        <f>$B$32/12</f>
        <v>0</v>
      </c>
      <c r="D32" s="247">
        <f t="shared" ref="D32:N32" si="18">$B$32/12</f>
        <v>0</v>
      </c>
      <c r="E32" s="247">
        <f t="shared" si="18"/>
        <v>0</v>
      </c>
      <c r="F32" s="247">
        <f t="shared" si="18"/>
        <v>0</v>
      </c>
      <c r="G32" s="247">
        <f t="shared" si="18"/>
        <v>0</v>
      </c>
      <c r="H32" s="247">
        <f t="shared" si="18"/>
        <v>0</v>
      </c>
      <c r="I32" s="247">
        <f t="shared" si="18"/>
        <v>0</v>
      </c>
      <c r="J32" s="247">
        <f t="shared" si="18"/>
        <v>0</v>
      </c>
      <c r="K32" s="247">
        <f t="shared" si="18"/>
        <v>0</v>
      </c>
      <c r="L32" s="247">
        <f t="shared" si="18"/>
        <v>0</v>
      </c>
      <c r="M32" s="247">
        <f t="shared" si="18"/>
        <v>0</v>
      </c>
      <c r="N32" s="247">
        <f t="shared" si="18"/>
        <v>0</v>
      </c>
      <c r="O32" s="146">
        <f>SUM(C32:N32)</f>
        <v>0</v>
      </c>
      <c r="P32" s="256"/>
    </row>
    <row r="33" spans="1:16" s="154" customFormat="1" x14ac:dyDescent="0.2">
      <c r="A33" s="162" t="s">
        <v>187</v>
      </c>
      <c r="B33" s="282"/>
      <c r="C33" s="261"/>
      <c r="D33" s="261"/>
      <c r="E33" s="261"/>
      <c r="F33" s="261"/>
      <c r="G33" s="261"/>
      <c r="H33" s="261"/>
      <c r="I33" s="261"/>
      <c r="J33" s="261"/>
      <c r="K33" s="261"/>
      <c r="L33" s="261"/>
      <c r="M33" s="261"/>
      <c r="N33" s="261"/>
      <c r="O33" s="146">
        <f t="shared" ref="O33" si="19">SUM(C33:N33)</f>
        <v>0</v>
      </c>
      <c r="P33" s="232" t="s">
        <v>215</v>
      </c>
    </row>
    <row r="34" spans="1:16" s="154" customFormat="1" x14ac:dyDescent="0.2">
      <c r="A34" s="162" t="s">
        <v>205</v>
      </c>
      <c r="B34" s="282"/>
      <c r="C34" s="261"/>
      <c r="D34" s="261"/>
      <c r="E34" s="261"/>
      <c r="F34" s="261"/>
      <c r="G34" s="261"/>
      <c r="H34" s="261"/>
      <c r="I34" s="261"/>
      <c r="J34" s="261"/>
      <c r="K34" s="261"/>
      <c r="L34" s="261"/>
      <c r="M34" s="261"/>
      <c r="N34" s="261"/>
      <c r="O34" s="146"/>
      <c r="P34" s="232" t="s">
        <v>216</v>
      </c>
    </row>
    <row r="35" spans="1:16" s="147" customFormat="1" ht="26.25" customHeight="1" x14ac:dyDescent="0.2">
      <c r="A35" s="150" t="s">
        <v>85</v>
      </c>
      <c r="B35" s="151"/>
      <c r="C35" s="248">
        <f>C10-C30+C31+C32+C33+C34</f>
        <v>0</v>
      </c>
      <c r="D35" s="248">
        <f t="shared" ref="D35:N35" si="20">D10-D30+D31+D32+D33+D34</f>
        <v>0</v>
      </c>
      <c r="E35" s="248">
        <f t="shared" si="20"/>
        <v>0</v>
      </c>
      <c r="F35" s="248">
        <f t="shared" si="20"/>
        <v>0</v>
      </c>
      <c r="G35" s="248">
        <f t="shared" si="20"/>
        <v>0</v>
      </c>
      <c r="H35" s="248">
        <f t="shared" si="20"/>
        <v>0</v>
      </c>
      <c r="I35" s="248">
        <f t="shared" si="20"/>
        <v>0</v>
      </c>
      <c r="J35" s="248">
        <f t="shared" si="20"/>
        <v>0</v>
      </c>
      <c r="K35" s="248">
        <f t="shared" si="20"/>
        <v>0</v>
      </c>
      <c r="L35" s="248">
        <f t="shared" si="20"/>
        <v>0</v>
      </c>
      <c r="M35" s="248">
        <f t="shared" si="20"/>
        <v>0</v>
      </c>
      <c r="N35" s="248">
        <f t="shared" si="20"/>
        <v>0</v>
      </c>
      <c r="O35" s="151">
        <f>SUM(C35:N35)</f>
        <v>0</v>
      </c>
      <c r="P35" s="255"/>
    </row>
    <row r="36" spans="1:16" x14ac:dyDescent="0.2">
      <c r="A36" s="135"/>
      <c r="B36" s="166" t="s">
        <v>118</v>
      </c>
      <c r="C36" s="165"/>
      <c r="D36" s="165"/>
      <c r="E36" s="165"/>
      <c r="F36" s="165"/>
      <c r="G36" s="165"/>
      <c r="H36" s="165"/>
      <c r="I36" s="165"/>
      <c r="J36" s="165"/>
      <c r="K36" s="165"/>
      <c r="L36" s="165"/>
      <c r="M36" s="165"/>
      <c r="N36" s="165"/>
      <c r="O36" s="133"/>
      <c r="P36" s="254"/>
    </row>
    <row r="37" spans="1:16" s="168" customFormat="1" ht="15.75" x14ac:dyDescent="0.25">
      <c r="A37" s="169" t="s">
        <v>86</v>
      </c>
      <c r="B37" s="277"/>
      <c r="C37" s="177">
        <f>B37+C35</f>
        <v>0</v>
      </c>
      <c r="D37" s="177">
        <f t="shared" ref="D37:N37" si="21">C37+D35</f>
        <v>0</v>
      </c>
      <c r="E37" s="177">
        <f t="shared" si="21"/>
        <v>0</v>
      </c>
      <c r="F37" s="177">
        <f t="shared" si="21"/>
        <v>0</v>
      </c>
      <c r="G37" s="177">
        <f t="shared" si="21"/>
        <v>0</v>
      </c>
      <c r="H37" s="177">
        <f t="shared" si="21"/>
        <v>0</v>
      </c>
      <c r="I37" s="177">
        <f t="shared" si="21"/>
        <v>0</v>
      </c>
      <c r="J37" s="177">
        <f t="shared" si="21"/>
        <v>0</v>
      </c>
      <c r="K37" s="177">
        <f t="shared" si="21"/>
        <v>0</v>
      </c>
      <c r="L37" s="177">
        <f t="shared" si="21"/>
        <v>0</v>
      </c>
      <c r="M37" s="177">
        <f t="shared" si="21"/>
        <v>0</v>
      </c>
      <c r="N37" s="177">
        <f t="shared" si="21"/>
        <v>0</v>
      </c>
      <c r="O37" s="167"/>
      <c r="P37" s="232" t="s">
        <v>217</v>
      </c>
    </row>
    <row r="38" spans="1:16" s="168" customFormat="1" ht="15.75" x14ac:dyDescent="0.25">
      <c r="A38" s="169" t="s">
        <v>87</v>
      </c>
      <c r="B38" s="277"/>
      <c r="C38" s="178">
        <f>$B$38</f>
        <v>0</v>
      </c>
      <c r="D38" s="178">
        <f t="shared" ref="D38:N38" si="22">$B$38</f>
        <v>0</v>
      </c>
      <c r="E38" s="178">
        <f t="shared" si="22"/>
        <v>0</v>
      </c>
      <c r="F38" s="178">
        <f t="shared" si="22"/>
        <v>0</v>
      </c>
      <c r="G38" s="178">
        <f t="shared" si="22"/>
        <v>0</v>
      </c>
      <c r="H38" s="178">
        <f t="shared" si="22"/>
        <v>0</v>
      </c>
      <c r="I38" s="178">
        <f t="shared" si="22"/>
        <v>0</v>
      </c>
      <c r="J38" s="178">
        <f t="shared" si="22"/>
        <v>0</v>
      </c>
      <c r="K38" s="178">
        <f t="shared" si="22"/>
        <v>0</v>
      </c>
      <c r="L38" s="178">
        <f t="shared" si="22"/>
        <v>0</v>
      </c>
      <c r="M38" s="178">
        <f t="shared" si="22"/>
        <v>0</v>
      </c>
      <c r="N38" s="178">
        <f t="shared" si="22"/>
        <v>0</v>
      </c>
      <c r="O38" s="167"/>
      <c r="P38" s="232" t="s">
        <v>218</v>
      </c>
    </row>
    <row r="39" spans="1:16" s="168" customFormat="1" ht="15.75" x14ac:dyDescent="0.25">
      <c r="A39" s="169" t="s">
        <v>88</v>
      </c>
      <c r="B39" s="177">
        <f>B37+B38</f>
        <v>0</v>
      </c>
      <c r="C39" s="177">
        <f t="shared" ref="C39:N39" si="23">C37+C38</f>
        <v>0</v>
      </c>
      <c r="D39" s="177">
        <f t="shared" si="23"/>
        <v>0</v>
      </c>
      <c r="E39" s="177">
        <f t="shared" si="23"/>
        <v>0</v>
      </c>
      <c r="F39" s="177">
        <f t="shared" si="23"/>
        <v>0</v>
      </c>
      <c r="G39" s="177">
        <f t="shared" si="23"/>
        <v>0</v>
      </c>
      <c r="H39" s="177">
        <f t="shared" si="23"/>
        <v>0</v>
      </c>
      <c r="I39" s="177">
        <f t="shared" si="23"/>
        <v>0</v>
      </c>
      <c r="J39" s="177">
        <f t="shared" si="23"/>
        <v>0</v>
      </c>
      <c r="K39" s="177">
        <f t="shared" si="23"/>
        <v>0</v>
      </c>
      <c r="L39" s="177">
        <f t="shared" si="23"/>
        <v>0</v>
      </c>
      <c r="M39" s="177">
        <f t="shared" si="23"/>
        <v>0</v>
      </c>
      <c r="N39" s="177">
        <f t="shared" si="23"/>
        <v>0</v>
      </c>
      <c r="O39" s="167"/>
      <c r="P39" s="257"/>
    </row>
    <row r="40" spans="1:16" x14ac:dyDescent="0.2">
      <c r="L40" s="285"/>
      <c r="M40" s="286"/>
      <c r="N40" s="287"/>
      <c r="O40" s="133"/>
      <c r="P40" s="254"/>
    </row>
    <row r="41" spans="1:16" s="152" customFormat="1" ht="24.75" customHeight="1" x14ac:dyDescent="0.2">
      <c r="L41" s="294" t="s">
        <v>94</v>
      </c>
      <c r="M41" s="294"/>
      <c r="N41" s="294"/>
      <c r="O41" s="170">
        <f>MIN(C39:N39)</f>
        <v>0</v>
      </c>
      <c r="P41" s="258"/>
    </row>
    <row r="42" spans="1:16" ht="36.75" customHeight="1" x14ac:dyDescent="0.2">
      <c r="A42" s="290" t="s">
        <v>126</v>
      </c>
      <c r="B42" s="290"/>
      <c r="C42" s="290"/>
      <c r="D42" s="290"/>
      <c r="E42" s="290"/>
      <c r="F42" s="290"/>
      <c r="G42" s="290"/>
      <c r="H42" s="290"/>
      <c r="I42" s="290"/>
      <c r="J42" s="290"/>
      <c r="K42" s="290"/>
      <c r="L42" s="290"/>
      <c r="M42" s="290"/>
      <c r="N42" s="290"/>
      <c r="O42" s="290"/>
    </row>
    <row r="43" spans="1:16" x14ac:dyDescent="0.2">
      <c r="L43" s="153"/>
      <c r="M43" s="153"/>
      <c r="N43" s="153"/>
      <c r="O43" s="179"/>
    </row>
    <row r="44" spans="1:16" x14ac:dyDescent="0.2">
      <c r="O44" s="153"/>
    </row>
    <row r="46" spans="1:16" x14ac:dyDescent="0.2">
      <c r="M46" s="153"/>
    </row>
    <row r="47" spans="1:16" x14ac:dyDescent="0.2">
      <c r="G47" s="130"/>
    </row>
    <row r="48" spans="1:16" hidden="1" x14ac:dyDescent="0.2">
      <c r="G48" s="131"/>
      <c r="H48" s="131"/>
      <c r="I48" s="131"/>
    </row>
    <row r="49" spans="1:9" x14ac:dyDescent="0.2">
      <c r="A49" s="132" t="s">
        <v>91</v>
      </c>
      <c r="G49" s="129"/>
      <c r="H49" s="129"/>
      <c r="I49" s="129"/>
    </row>
    <row r="51" spans="1:9" ht="13.5" thickBot="1" x14ac:dyDescent="0.25"/>
    <row r="52" spans="1:9" x14ac:dyDescent="0.2">
      <c r="A52" s="182" t="s">
        <v>75</v>
      </c>
      <c r="B52" s="183" t="s">
        <v>95</v>
      </c>
      <c r="C52" s="184"/>
      <c r="D52" s="184"/>
      <c r="E52" s="184"/>
      <c r="F52" s="184"/>
      <c r="G52" s="185"/>
    </row>
    <row r="53" spans="1:9" x14ac:dyDescent="0.2">
      <c r="A53" s="186"/>
      <c r="B53" s="232" t="s">
        <v>206</v>
      </c>
      <c r="C53" s="251" t="s">
        <v>199</v>
      </c>
      <c r="D53" s="232" t="s">
        <v>200</v>
      </c>
      <c r="E53" s="156" t="s">
        <v>69</v>
      </c>
      <c r="F53" s="156" t="s">
        <v>70</v>
      </c>
      <c r="G53" s="187" t="s">
        <v>71</v>
      </c>
      <c r="I53" t="s">
        <v>222</v>
      </c>
    </row>
    <row r="54" spans="1:9" x14ac:dyDescent="0.2">
      <c r="A54" s="188" t="s">
        <v>89</v>
      </c>
      <c r="B54" s="262"/>
      <c r="C54" s="263"/>
      <c r="D54" s="264"/>
      <c r="E54" s="263"/>
      <c r="F54" s="239">
        <f>C54*D54*30/360</f>
        <v>0</v>
      </c>
      <c r="G54" s="240">
        <f>E54-F54</f>
        <v>0</v>
      </c>
      <c r="I54" s="154" t="s">
        <v>219</v>
      </c>
    </row>
    <row r="55" spans="1:9" x14ac:dyDescent="0.2">
      <c r="A55" s="186"/>
      <c r="B55" s="262"/>
      <c r="C55" s="263"/>
      <c r="D55" s="264"/>
      <c r="E55" s="263"/>
      <c r="F55" s="239">
        <f t="shared" ref="F55:F58" si="24">C55*D55*30/360</f>
        <v>0</v>
      </c>
      <c r="G55" s="240">
        <f t="shared" ref="G55:G58" si="25">E55-F55</f>
        <v>0</v>
      </c>
    </row>
    <row r="56" spans="1:9" x14ac:dyDescent="0.2">
      <c r="A56" s="186"/>
      <c r="B56" s="262"/>
      <c r="C56" s="263"/>
      <c r="D56" s="264"/>
      <c r="E56" s="263"/>
      <c r="F56" s="239">
        <f t="shared" si="24"/>
        <v>0</v>
      </c>
      <c r="G56" s="240">
        <f t="shared" si="25"/>
        <v>0</v>
      </c>
    </row>
    <row r="57" spans="1:9" x14ac:dyDescent="0.2">
      <c r="A57" s="186"/>
      <c r="B57" s="262"/>
      <c r="C57" s="263"/>
      <c r="D57" s="264"/>
      <c r="E57" s="263"/>
      <c r="F57" s="239">
        <f t="shared" si="24"/>
        <v>0</v>
      </c>
      <c r="G57" s="240">
        <f t="shared" si="25"/>
        <v>0</v>
      </c>
    </row>
    <row r="58" spans="1:9" x14ac:dyDescent="0.2">
      <c r="A58" s="186"/>
      <c r="B58" s="262"/>
      <c r="C58" s="263"/>
      <c r="D58" s="264"/>
      <c r="E58" s="263"/>
      <c r="F58" s="239">
        <f t="shared" si="24"/>
        <v>0</v>
      </c>
      <c r="G58" s="240">
        <f t="shared" si="25"/>
        <v>0</v>
      </c>
    </row>
    <row r="59" spans="1:9" x14ac:dyDescent="0.2">
      <c r="A59" s="186"/>
      <c r="B59" s="262"/>
      <c r="C59" s="263"/>
      <c r="D59" s="264"/>
      <c r="E59" s="263"/>
      <c r="F59" s="239">
        <f t="shared" ref="F59" si="26">C59*D59*30/360</f>
        <v>0</v>
      </c>
      <c r="G59" s="240">
        <f t="shared" ref="G59" si="27">E59-F59</f>
        <v>0</v>
      </c>
    </row>
    <row r="60" spans="1:9" x14ac:dyDescent="0.2">
      <c r="A60" s="186"/>
      <c r="B60" s="180" t="s">
        <v>92</v>
      </c>
      <c r="C60" s="153"/>
      <c r="D60" s="153"/>
      <c r="E60" s="181"/>
      <c r="F60" s="241">
        <f>SUM(F54:F59)</f>
        <v>0</v>
      </c>
      <c r="G60" s="242">
        <f>SUM(G54:G59)</f>
        <v>0</v>
      </c>
    </row>
    <row r="61" spans="1:9" x14ac:dyDescent="0.2">
      <c r="A61" s="186"/>
      <c r="B61" s="180"/>
      <c r="C61" s="153"/>
      <c r="D61" s="153"/>
      <c r="E61" s="181"/>
      <c r="F61" s="243"/>
      <c r="G61" s="244"/>
    </row>
    <row r="62" spans="1:9" x14ac:dyDescent="0.2">
      <c r="A62" s="231"/>
      <c r="B62" s="180"/>
      <c r="C62" s="153"/>
      <c r="D62" s="153"/>
      <c r="E62" s="181"/>
      <c r="F62" s="243"/>
      <c r="G62" s="244"/>
    </row>
    <row r="63" spans="1:9" x14ac:dyDescent="0.2">
      <c r="A63" s="188" t="s">
        <v>90</v>
      </c>
      <c r="B63" s="201" t="s">
        <v>207</v>
      </c>
      <c r="C63" s="252" t="s">
        <v>199</v>
      </c>
      <c r="D63" s="201" t="s">
        <v>200</v>
      </c>
      <c r="E63" s="202" t="s">
        <v>69</v>
      </c>
      <c r="F63" s="245"/>
      <c r="G63" s="246"/>
    </row>
    <row r="64" spans="1:9" x14ac:dyDescent="0.2">
      <c r="A64" s="186"/>
      <c r="B64" s="262"/>
      <c r="C64" s="263"/>
      <c r="D64" s="264"/>
      <c r="E64" s="263"/>
      <c r="F64" s="239">
        <f t="shared" ref="F64" si="28">C64*D64*30/360</f>
        <v>0</v>
      </c>
      <c r="G64" s="240">
        <f t="shared" ref="G64" si="29">E64-F64</f>
        <v>0</v>
      </c>
    </row>
    <row r="65" spans="1:14" x14ac:dyDescent="0.2">
      <c r="A65" s="186"/>
      <c r="B65" s="262"/>
      <c r="C65" s="263"/>
      <c r="D65" s="264"/>
      <c r="E65" s="263"/>
      <c r="F65" s="239">
        <f t="shared" ref="F65:F69" si="30">C65*D65*30/360</f>
        <v>0</v>
      </c>
      <c r="G65" s="240">
        <f t="shared" ref="G65:G69" si="31">E65-F65</f>
        <v>0</v>
      </c>
    </row>
    <row r="66" spans="1:14" x14ac:dyDescent="0.2">
      <c r="A66" s="186"/>
      <c r="B66" s="262"/>
      <c r="C66" s="263"/>
      <c r="D66" s="264"/>
      <c r="E66" s="263"/>
      <c r="F66" s="239">
        <f t="shared" si="30"/>
        <v>0</v>
      </c>
      <c r="G66" s="240">
        <f t="shared" si="31"/>
        <v>0</v>
      </c>
    </row>
    <row r="67" spans="1:14" x14ac:dyDescent="0.2">
      <c r="A67" s="186"/>
      <c r="B67" s="262"/>
      <c r="C67" s="263"/>
      <c r="D67" s="264"/>
      <c r="E67" s="263"/>
      <c r="F67" s="239">
        <f t="shared" si="30"/>
        <v>0</v>
      </c>
      <c r="G67" s="240">
        <f t="shared" si="31"/>
        <v>0</v>
      </c>
    </row>
    <row r="68" spans="1:14" x14ac:dyDescent="0.2">
      <c r="A68" s="186"/>
      <c r="B68" s="262"/>
      <c r="C68" s="263"/>
      <c r="D68" s="264"/>
      <c r="E68" s="263"/>
      <c r="F68" s="239">
        <f t="shared" si="30"/>
        <v>0</v>
      </c>
      <c r="G68" s="240">
        <f t="shared" si="31"/>
        <v>0</v>
      </c>
    </row>
    <row r="69" spans="1:14" x14ac:dyDescent="0.2">
      <c r="A69" s="186"/>
      <c r="B69" s="262"/>
      <c r="C69" s="263"/>
      <c r="D69" s="264"/>
      <c r="E69" s="263"/>
      <c r="F69" s="239">
        <f t="shared" si="30"/>
        <v>0</v>
      </c>
      <c r="G69" s="240">
        <f t="shared" si="31"/>
        <v>0</v>
      </c>
    </row>
    <row r="70" spans="1:14" x14ac:dyDescent="0.2">
      <c r="A70" s="186"/>
      <c r="B70" s="180" t="s">
        <v>92</v>
      </c>
      <c r="C70" s="153"/>
      <c r="D70" s="153"/>
      <c r="E70" s="153"/>
      <c r="F70" s="241">
        <f>SUM(F64:F69)</f>
        <v>0</v>
      </c>
      <c r="G70" s="242">
        <f>SUM(G64:G69)</f>
        <v>0</v>
      </c>
    </row>
    <row r="71" spans="1:14" x14ac:dyDescent="0.2">
      <c r="A71" s="186"/>
      <c r="B71" s="153"/>
      <c r="C71" s="153"/>
      <c r="D71" s="153"/>
      <c r="E71" s="153"/>
      <c r="F71" s="153"/>
      <c r="G71" s="189"/>
    </row>
    <row r="72" spans="1:14" x14ac:dyDescent="0.2">
      <c r="A72" s="188" t="s">
        <v>99</v>
      </c>
      <c r="B72" s="144"/>
      <c r="C72" s="157">
        <f>SUM(C54:C69)</f>
        <v>0</v>
      </c>
      <c r="D72" s="144"/>
      <c r="E72" s="158">
        <f>SUM(E54:E69)</f>
        <v>0</v>
      </c>
      <c r="F72" s="158">
        <f>F60+F70</f>
        <v>0</v>
      </c>
      <c r="G72" s="190">
        <f>G60+G70</f>
        <v>0</v>
      </c>
    </row>
    <row r="73" spans="1:14" x14ac:dyDescent="0.2">
      <c r="A73" s="186"/>
      <c r="B73" s="144"/>
      <c r="C73" s="144" t="s">
        <v>98</v>
      </c>
      <c r="D73" s="144"/>
      <c r="E73" s="144" t="s">
        <v>100</v>
      </c>
      <c r="F73" s="144" t="s">
        <v>70</v>
      </c>
      <c r="G73" s="191" t="s">
        <v>71</v>
      </c>
    </row>
    <row r="74" spans="1:14" x14ac:dyDescent="0.2">
      <c r="A74" s="186"/>
      <c r="B74" s="163"/>
      <c r="C74" s="163"/>
      <c r="D74" s="163"/>
      <c r="E74" s="163"/>
      <c r="F74" s="164">
        <f>F72*12</f>
        <v>0</v>
      </c>
      <c r="G74" s="192">
        <f>G72*12</f>
        <v>0</v>
      </c>
    </row>
    <row r="75" spans="1:14" x14ac:dyDescent="0.2">
      <c r="A75" s="186"/>
      <c r="B75" s="163"/>
      <c r="C75" s="163"/>
      <c r="D75" s="163"/>
      <c r="E75" s="163"/>
      <c r="F75" s="144" t="s">
        <v>62</v>
      </c>
      <c r="G75" s="191" t="s">
        <v>62</v>
      </c>
    </row>
    <row r="76" spans="1:14" x14ac:dyDescent="0.2">
      <c r="A76" s="186"/>
      <c r="B76" s="180"/>
      <c r="C76" s="180"/>
      <c r="D76" s="180"/>
      <c r="E76" s="180"/>
      <c r="F76" s="159" t="e">
        <f>F72*12/C72</f>
        <v>#DIV/0!</v>
      </c>
      <c r="G76" s="193" t="e">
        <f>G72*12/C72</f>
        <v>#DIV/0!</v>
      </c>
    </row>
    <row r="77" spans="1:14" ht="13.5" thickBot="1" x14ac:dyDescent="0.25">
      <c r="A77" s="186"/>
      <c r="B77" s="180"/>
      <c r="C77" s="180"/>
      <c r="D77" s="180"/>
      <c r="E77" s="180"/>
      <c r="F77" s="266" t="s">
        <v>102</v>
      </c>
      <c r="G77" s="267" t="s">
        <v>101</v>
      </c>
    </row>
    <row r="78" spans="1:14" x14ac:dyDescent="0.2">
      <c r="A78" s="268"/>
      <c r="B78" s="269" t="s">
        <v>183</v>
      </c>
      <c r="C78" s="270" t="str">
        <f>C6</f>
        <v>Monat 1</v>
      </c>
      <c r="D78" s="270" t="str">
        <f>D6</f>
        <v>Monat 2</v>
      </c>
      <c r="E78" s="270" t="str">
        <f>E6</f>
        <v>Monat 3</v>
      </c>
      <c r="F78" s="270" t="str">
        <f>F6</f>
        <v>Monat 4</v>
      </c>
      <c r="G78" s="270" t="str">
        <f>G6</f>
        <v>Monat 5</v>
      </c>
      <c r="H78" s="270" t="str">
        <f>H6</f>
        <v>Monat 6</v>
      </c>
      <c r="I78" s="270" t="str">
        <f>I6</f>
        <v>Monat 7</v>
      </c>
      <c r="J78" s="270" t="str">
        <f>J6</f>
        <v>Monat 8</v>
      </c>
      <c r="K78" s="270" t="str">
        <f>K6</f>
        <v>Monat 9</v>
      </c>
      <c r="L78" s="270" t="str">
        <f>L6</f>
        <v>Monat 10</v>
      </c>
      <c r="M78" s="270" t="str">
        <f>M6</f>
        <v>Monat 11</v>
      </c>
      <c r="N78" s="271" t="str">
        <f>N6</f>
        <v>Monat 12</v>
      </c>
    </row>
    <row r="79" spans="1:14" x14ac:dyDescent="0.2">
      <c r="A79" s="188" t="s">
        <v>179</v>
      </c>
      <c r="B79" s="284">
        <v>1900</v>
      </c>
      <c r="C79" s="272">
        <f>C37*$B$80/12*-1</f>
        <v>0</v>
      </c>
      <c r="D79" s="272">
        <f>D37*$B$80/12*-1</f>
        <v>0</v>
      </c>
      <c r="E79" s="272">
        <f>E37*$B$80/12*-1</f>
        <v>0</v>
      </c>
      <c r="F79" s="272">
        <f>F37*$B$80/12*-1</f>
        <v>0</v>
      </c>
      <c r="G79" s="272">
        <f>G37*$B$80/12*-1</f>
        <v>0</v>
      </c>
      <c r="H79" s="272">
        <f>H37*$B$80/12*-1</f>
        <v>0</v>
      </c>
      <c r="I79" s="272">
        <f>I37*$B$80/12*-1</f>
        <v>0</v>
      </c>
      <c r="J79" s="272">
        <f>J37*$B$80/12*-1</f>
        <v>0</v>
      </c>
      <c r="K79" s="272">
        <f>K37*$B$80/12*-1</f>
        <v>0</v>
      </c>
      <c r="L79" s="272">
        <f>L37*$B$80/12*-1</f>
        <v>0</v>
      </c>
      <c r="M79" s="272">
        <f>M37*$B$80/12*-1</f>
        <v>0</v>
      </c>
      <c r="N79" s="236">
        <f>N37*$B$80/12*-1</f>
        <v>0</v>
      </c>
    </row>
    <row r="80" spans="1:14" ht="13.5" thickBot="1" x14ac:dyDescent="0.25">
      <c r="A80" s="276" t="s">
        <v>200</v>
      </c>
      <c r="B80" s="273">
        <v>0.1295</v>
      </c>
      <c r="C80" s="274"/>
      <c r="D80" s="274"/>
      <c r="E80" s="274"/>
      <c r="F80" s="274"/>
      <c r="G80" s="274"/>
      <c r="H80" s="274"/>
      <c r="I80" s="274"/>
      <c r="J80" s="274"/>
      <c r="K80" s="274"/>
      <c r="L80" s="274"/>
      <c r="M80" s="274"/>
      <c r="N80" s="275"/>
    </row>
    <row r="83" spans="1:6" ht="13.5" thickBot="1" x14ac:dyDescent="0.25"/>
    <row r="84" spans="1:6" x14ac:dyDescent="0.2">
      <c r="A84" s="182" t="s">
        <v>64</v>
      </c>
      <c r="B84" s="184"/>
      <c r="C84" s="194" t="s">
        <v>96</v>
      </c>
      <c r="D84" s="195" t="s">
        <v>97</v>
      </c>
      <c r="E84" s="196" t="s">
        <v>103</v>
      </c>
      <c r="F84">
        <v>0</v>
      </c>
    </row>
    <row r="85" spans="1:6" x14ac:dyDescent="0.2">
      <c r="A85" s="197" t="s">
        <v>67</v>
      </c>
      <c r="B85" s="237">
        <v>50000</v>
      </c>
      <c r="C85" s="235" t="e">
        <f>B85/B26*360</f>
        <v>#DIV/0!</v>
      </c>
      <c r="D85" s="238">
        <v>45</v>
      </c>
      <c r="E85" s="236">
        <f>D85*B26/360</f>
        <v>0</v>
      </c>
    </row>
    <row r="86" spans="1:6" x14ac:dyDescent="0.2">
      <c r="A86" s="231" t="s">
        <v>66</v>
      </c>
      <c r="B86" s="237">
        <v>35000</v>
      </c>
      <c r="C86" s="235" t="e">
        <f>B86/B8*360</f>
        <v>#DIV/0!</v>
      </c>
      <c r="D86" s="238">
        <v>20</v>
      </c>
      <c r="E86" s="236">
        <f>B8*D86/360</f>
        <v>0</v>
      </c>
    </row>
    <row r="87" spans="1:6" x14ac:dyDescent="0.2">
      <c r="A87" s="231" t="s">
        <v>65</v>
      </c>
      <c r="B87" s="237">
        <v>30000</v>
      </c>
      <c r="C87" s="235" t="e">
        <f>B87/B26*360</f>
        <v>#DIV/0!</v>
      </c>
      <c r="D87" s="238">
        <v>30</v>
      </c>
      <c r="E87" s="236">
        <f>B26*D87/360</f>
        <v>0</v>
      </c>
    </row>
    <row r="88" spans="1:6" ht="13.5" thickBot="1" x14ac:dyDescent="0.25">
      <c r="A88" s="198" t="s">
        <v>68</v>
      </c>
      <c r="B88" s="199">
        <f>B85+B86-B87</f>
        <v>55000</v>
      </c>
      <c r="C88" s="199"/>
      <c r="D88" s="199"/>
      <c r="E88" s="200">
        <f t="shared" ref="E88" si="32">E85+E86-E87</f>
        <v>0</v>
      </c>
    </row>
  </sheetData>
  <sheetProtection algorithmName="SHA-512" hashValue="x8bdamR3NsngPdpHHJ2DJ7z9y8BDWor3Rjif2IyC1C9NTKpXMfSkG/+AyWhjInwM5MhDESph5lA0y2q697chsw==" saltValue="SkOYM0myTLkgojk2OCGQIg==" spinCount="100000" sheet="1" formatColumns="0" formatRows="0" insertRows="0"/>
  <mergeCells count="12">
    <mergeCell ref="L40:N40"/>
    <mergeCell ref="L4:O4"/>
    <mergeCell ref="E1:F1"/>
    <mergeCell ref="A42:O42"/>
    <mergeCell ref="A11:A12"/>
    <mergeCell ref="A6:A7"/>
    <mergeCell ref="B1:D1"/>
    <mergeCell ref="G1:I1"/>
    <mergeCell ref="L41:N41"/>
    <mergeCell ref="C17:N17"/>
    <mergeCell ref="C25:N25"/>
    <mergeCell ref="A5:B5"/>
  </mergeCells>
  <conditionalFormatting sqref="B35:N35">
    <cfRule type="cellIs" dxfId="11" priority="11" operator="lessThan">
      <formula>0</formula>
    </cfRule>
    <cfRule type="cellIs" dxfId="10" priority="12" operator="greaterThan">
      <formula>0</formula>
    </cfRule>
  </conditionalFormatting>
  <conditionalFormatting sqref="B39">
    <cfRule type="cellIs" dxfId="9" priority="9" operator="lessThan">
      <formula>0</formula>
    </cfRule>
    <cfRule type="cellIs" dxfId="8" priority="10" operator="greaterThan">
      <formula>0</formula>
    </cfRule>
  </conditionalFormatting>
  <conditionalFormatting sqref="C39:N39">
    <cfRule type="cellIs" dxfId="7" priority="7" operator="lessThan">
      <formula>0</formula>
    </cfRule>
    <cfRule type="cellIs" dxfId="6" priority="8" operator="greaterThan">
      <formula>0</formula>
    </cfRule>
  </conditionalFormatting>
  <conditionalFormatting sqref="O35">
    <cfRule type="cellIs" dxfId="5" priority="5" operator="lessThan">
      <formula>0</formula>
    </cfRule>
    <cfRule type="cellIs" dxfId="4" priority="6" operator="greaterThan">
      <formula>0</formula>
    </cfRule>
  </conditionalFormatting>
  <conditionalFormatting sqref="C37:N37">
    <cfRule type="cellIs" dxfId="3" priority="3" operator="lessThan">
      <formula>0</formula>
    </cfRule>
    <cfRule type="cellIs" dxfId="2" priority="4" operator="greaterThan">
      <formula>0</formula>
    </cfRule>
  </conditionalFormatting>
  <conditionalFormatting sqref="O41">
    <cfRule type="cellIs" dxfId="1" priority="1" operator="lessThan">
      <formula>0</formula>
    </cfRule>
    <cfRule type="cellIs" dxfId="0" priority="2" operator="greaterThan">
      <formula>0</formula>
    </cfRule>
  </conditionalFormatting>
  <dataValidations count="9">
    <dataValidation type="decimal" allowBlank="1" showInputMessage="1" showErrorMessage="1" sqref="B24:B25 C10:N10 C19:N23 B35:B36 C26:N28 C14:N16 C64:C69 B17 B29:B30 B19:B22 B8:B13 B39">
      <formula1>0</formula1>
      <formula2>100000000</formula2>
    </dataValidation>
    <dataValidation type="decimal" allowBlank="1" showInputMessage="1" showErrorMessage="1" sqref="C9:N9">
      <formula1>0</formula1>
      <formula2>500</formula2>
    </dataValidation>
    <dataValidation type="decimal" allowBlank="1" showInputMessage="1" showErrorMessage="1" sqref="E64:E69">
      <formula1>0</formula1>
      <formula2>10000000</formula2>
    </dataValidation>
    <dataValidation type="decimal" allowBlank="1" showInputMessage="1" showErrorMessage="1" sqref="D54:D59 D64:D69">
      <formula1>0</formula1>
      <formula2>20</formula2>
    </dataValidation>
    <dataValidation type="decimal" allowBlank="1" showInputMessage="1" showErrorMessage="1" errorTitle="Nur negative Werte möglich!" error="In diesem Feld sind nur negative Zahlenwerte / Eingaben möglich. " sqref="C33:N33">
      <formula1>-10000000</formula1>
      <formula2>0</formula2>
    </dataValidation>
    <dataValidation type="decimal" allowBlank="1" showInputMessage="1" showErrorMessage="1" errorTitle="nur negative Zahlenwerte möglich" error="Eingabe der aktuellen Restschuld als positiver Zahlenwert (z.B. 100.000,00 Euro)" sqref="C54:C59">
      <formula1>0</formula1>
      <formula2>100000000</formula2>
    </dataValidation>
    <dataValidation type="decimal" allowBlank="1" showInputMessage="1" showErrorMessage="1" errorTitle="Nur positive Zahlenwerte möglich" error="Eingabe der monatlichen Darlehensrate als positiver Wert (z.B. 500)" sqref="E54:E59">
      <formula1>0</formula1>
      <formula2>100000000</formula2>
    </dataValidation>
    <dataValidation type="decimal" allowBlank="1" showInputMessage="1" showErrorMessage="1" errorTitle="Nur positive Zahlen möglich" error="Nur Eingabe positiver Zahlenwerte möglich." sqref="B14:B16 B23 B26:B28">
      <formula1>0</formula1>
      <formula2>100000000</formula2>
    </dataValidation>
    <dataValidation type="decimal" allowBlank="1" showInputMessage="1" showErrorMessage="1" error="Eingabe eines positiven Zahlenwertes (z.B. 20.000)" sqref="B38">
      <formula1>0</formula1>
      <formula2>100000000</formula2>
    </dataValidation>
  </dataValidations>
  <pageMargins left="0.51181102362204722" right="0.31496062992125984" top="0.78740157480314965" bottom="0.78740157480314965" header="0.31496062992125984" footer="0.31496062992125984"/>
  <pageSetup paperSize="9" scale="66" orientation="landscape" cellComments="asDisplayed" r:id="rId1"/>
  <headerFooter>
    <oddHeader>&amp;LUmsatz- und Liquiditätsplanung&amp;R&amp;D</oddHeader>
    <oddFooter>&amp;RVersion 1.2</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B27" sqref="B27"/>
    </sheetView>
  </sheetViews>
  <sheetFormatPr baseColWidth="10" defaultRowHeight="12.75" outlineLevelCol="1" x14ac:dyDescent="0.2"/>
  <cols>
    <col min="1" max="1" width="56.28515625" style="210" customWidth="1"/>
    <col min="2" max="2" width="28.7109375" style="210" bestFit="1" customWidth="1"/>
    <col min="3" max="4" width="11.42578125" style="211"/>
    <col min="5" max="5" width="34" style="211" customWidth="1"/>
    <col min="6" max="13" width="11.42578125" style="211"/>
    <col min="14" max="21" width="11.42578125" style="211" hidden="1" customWidth="1" outlineLevel="1"/>
    <col min="22" max="22" width="11.42578125" style="211" collapsed="1"/>
    <col min="23" max="16384" width="11.42578125" style="211"/>
  </cols>
  <sheetData>
    <row r="1" spans="1:17" customFormat="1" ht="25.5" customHeight="1" x14ac:dyDescent="0.2">
      <c r="A1" s="213" t="s">
        <v>121</v>
      </c>
      <c r="B1" s="214" t="s">
        <v>119</v>
      </c>
      <c r="C1" s="309">
        <v>8154711</v>
      </c>
      <c r="D1" s="309"/>
      <c r="E1" s="309"/>
      <c r="F1" s="211"/>
      <c r="G1" s="211"/>
      <c r="H1" s="211"/>
      <c r="I1" s="211"/>
      <c r="J1" s="171"/>
      <c r="K1" s="171"/>
    </row>
    <row r="4" spans="1:17" x14ac:dyDescent="0.2">
      <c r="A4" s="225" t="s">
        <v>161</v>
      </c>
      <c r="B4" s="225" t="s">
        <v>173</v>
      </c>
      <c r="C4" s="312" t="s">
        <v>162</v>
      </c>
      <c r="D4" s="313"/>
      <c r="E4" s="314"/>
      <c r="N4" s="211" t="s">
        <v>149</v>
      </c>
    </row>
    <row r="5" spans="1:17" s="212" customFormat="1" ht="29.25" customHeight="1" x14ac:dyDescent="0.2">
      <c r="A5" s="215" t="s">
        <v>145</v>
      </c>
      <c r="B5" s="216" t="s">
        <v>144</v>
      </c>
      <c r="C5" s="310"/>
      <c r="D5" s="310"/>
      <c r="E5" s="310"/>
      <c r="N5" s="212" t="s">
        <v>144</v>
      </c>
      <c r="O5" s="212" t="s">
        <v>143</v>
      </c>
    </row>
    <row r="6" spans="1:17" s="212" customFormat="1" x14ac:dyDescent="0.2">
      <c r="A6" s="215"/>
      <c r="B6" s="216"/>
      <c r="C6" s="310"/>
      <c r="D6" s="310"/>
      <c r="E6" s="310"/>
    </row>
    <row r="7" spans="1:17" s="212" customFormat="1" x14ac:dyDescent="0.2">
      <c r="A7" s="215" t="s">
        <v>142</v>
      </c>
      <c r="B7" s="216" t="s">
        <v>138</v>
      </c>
      <c r="C7" s="310"/>
      <c r="D7" s="310"/>
      <c r="E7" s="310"/>
      <c r="N7" s="212" t="s">
        <v>141</v>
      </c>
      <c r="O7" s="212" t="s">
        <v>140</v>
      </c>
      <c r="P7" s="212" t="s">
        <v>138</v>
      </c>
      <c r="Q7" s="212" t="s">
        <v>137</v>
      </c>
    </row>
    <row r="8" spans="1:17" s="212" customFormat="1" x14ac:dyDescent="0.2">
      <c r="A8" s="223" t="s">
        <v>172</v>
      </c>
      <c r="B8" s="216" t="s">
        <v>144</v>
      </c>
      <c r="C8" s="310"/>
      <c r="D8" s="310"/>
      <c r="E8" s="310"/>
    </row>
    <row r="9" spans="1:17" s="212" customFormat="1" x14ac:dyDescent="0.2">
      <c r="A9" s="215" t="s">
        <v>139</v>
      </c>
      <c r="B9" s="216" t="s">
        <v>135</v>
      </c>
      <c r="C9" s="310"/>
      <c r="D9" s="310"/>
      <c r="E9" s="310"/>
      <c r="N9" s="212" t="s">
        <v>135</v>
      </c>
      <c r="O9" s="212" t="s">
        <v>134</v>
      </c>
      <c r="P9" s="212" t="s">
        <v>132</v>
      </c>
    </row>
    <row r="10" spans="1:17" s="212" customFormat="1" x14ac:dyDescent="0.2">
      <c r="A10" s="223" t="s">
        <v>163</v>
      </c>
      <c r="B10" s="216" t="s">
        <v>166</v>
      </c>
      <c r="C10" s="310"/>
      <c r="D10" s="310"/>
      <c r="E10" s="310"/>
      <c r="N10" s="212" t="s">
        <v>164</v>
      </c>
      <c r="O10" s="212" t="s">
        <v>165</v>
      </c>
      <c r="P10" s="212" t="s">
        <v>167</v>
      </c>
    </row>
    <row r="11" spans="1:17" s="212" customFormat="1" x14ac:dyDescent="0.2">
      <c r="A11" s="224" t="s">
        <v>168</v>
      </c>
      <c r="B11" s="216" t="s">
        <v>169</v>
      </c>
      <c r="C11" s="303"/>
      <c r="D11" s="304"/>
      <c r="E11" s="305"/>
      <c r="N11" s="212" t="s">
        <v>169</v>
      </c>
      <c r="O11" s="212" t="s">
        <v>170</v>
      </c>
      <c r="P11" s="212" t="s">
        <v>171</v>
      </c>
    </row>
    <row r="12" spans="1:17" s="212" customFormat="1" x14ac:dyDescent="0.2">
      <c r="A12" s="215" t="s">
        <v>136</v>
      </c>
      <c r="B12" s="216" t="s">
        <v>131</v>
      </c>
      <c r="C12" s="311"/>
      <c r="D12" s="311"/>
      <c r="E12" s="311"/>
      <c r="N12" s="212" t="s">
        <v>135</v>
      </c>
      <c r="O12" s="212" t="s">
        <v>131</v>
      </c>
      <c r="P12" s="212" t="s">
        <v>160</v>
      </c>
    </row>
    <row r="13" spans="1:17" s="212" customFormat="1" x14ac:dyDescent="0.2">
      <c r="A13" s="215"/>
      <c r="B13" s="216"/>
      <c r="C13" s="311"/>
      <c r="D13" s="311"/>
      <c r="E13" s="311"/>
    </row>
    <row r="14" spans="1:17" s="212" customFormat="1" ht="22.5" x14ac:dyDescent="0.2">
      <c r="A14" s="215" t="s">
        <v>133</v>
      </c>
      <c r="B14" s="216" t="s">
        <v>152</v>
      </c>
      <c r="C14" s="310"/>
      <c r="D14" s="310"/>
      <c r="E14" s="310"/>
      <c r="N14" s="212" t="s">
        <v>131</v>
      </c>
      <c r="O14" s="212" t="s">
        <v>150</v>
      </c>
      <c r="P14" s="212" t="s">
        <v>151</v>
      </c>
      <c r="Q14" s="212" t="s">
        <v>152</v>
      </c>
    </row>
    <row r="15" spans="1:17" s="212" customFormat="1" x14ac:dyDescent="0.2">
      <c r="A15" s="224" t="s">
        <v>174</v>
      </c>
      <c r="B15" s="216" t="s">
        <v>143</v>
      </c>
      <c r="C15" s="310"/>
      <c r="D15" s="310"/>
      <c r="E15" s="310"/>
    </row>
    <row r="16" spans="1:17" s="212" customFormat="1" x14ac:dyDescent="0.2">
      <c r="A16" s="224" t="s">
        <v>175</v>
      </c>
      <c r="B16" s="216" t="s">
        <v>176</v>
      </c>
      <c r="C16" s="306"/>
      <c r="D16" s="307"/>
      <c r="E16" s="308"/>
      <c r="N16" s="212" t="s">
        <v>176</v>
      </c>
      <c r="O16" s="212" t="s">
        <v>177</v>
      </c>
      <c r="P16" s="212" t="s">
        <v>143</v>
      </c>
    </row>
    <row r="17" spans="1:17" s="212" customFormat="1" ht="22.5" x14ac:dyDescent="0.2">
      <c r="A17" s="215" t="s">
        <v>130</v>
      </c>
      <c r="B17" s="216" t="s">
        <v>153</v>
      </c>
      <c r="C17" s="310"/>
      <c r="D17" s="310"/>
      <c r="E17" s="310"/>
      <c r="N17" s="212" t="s">
        <v>153</v>
      </c>
      <c r="O17" s="212" t="s">
        <v>154</v>
      </c>
      <c r="P17" s="212" t="s">
        <v>155</v>
      </c>
    </row>
    <row r="18" spans="1:17" s="212" customFormat="1" x14ac:dyDescent="0.2">
      <c r="A18" s="215"/>
      <c r="B18" s="216"/>
      <c r="C18" s="310"/>
      <c r="D18" s="310"/>
      <c r="E18" s="310"/>
    </row>
    <row r="19" spans="1:17" s="212" customFormat="1" ht="33.75" x14ac:dyDescent="0.2">
      <c r="A19" s="215" t="s">
        <v>129</v>
      </c>
      <c r="B19" s="216" t="s">
        <v>158</v>
      </c>
      <c r="C19" s="310"/>
      <c r="D19" s="310"/>
      <c r="E19" s="310"/>
      <c r="N19" s="212" t="s">
        <v>156</v>
      </c>
      <c r="O19" s="212" t="s">
        <v>157</v>
      </c>
      <c r="P19" s="212" t="s">
        <v>158</v>
      </c>
      <c r="Q19" s="212" t="s">
        <v>159</v>
      </c>
    </row>
    <row r="20" spans="1:17" s="212" customFormat="1" x14ac:dyDescent="0.2">
      <c r="A20" s="215"/>
      <c r="B20" s="216"/>
      <c r="C20" s="310"/>
      <c r="D20" s="310"/>
      <c r="E20" s="310"/>
    </row>
    <row r="21" spans="1:17" s="212" customFormat="1" ht="25.5" customHeight="1" x14ac:dyDescent="0.2">
      <c r="A21" s="300" t="s">
        <v>128</v>
      </c>
      <c r="B21" s="310"/>
      <c r="C21" s="310"/>
      <c r="D21" s="310"/>
      <c r="E21" s="310"/>
    </row>
    <row r="22" spans="1:17" s="212" customFormat="1" x14ac:dyDescent="0.2">
      <c r="A22" s="301"/>
      <c r="B22" s="310"/>
      <c r="C22" s="310"/>
      <c r="D22" s="310"/>
      <c r="E22" s="310"/>
    </row>
    <row r="23" spans="1:17" x14ac:dyDescent="0.2">
      <c r="A23" s="302"/>
      <c r="B23" s="310"/>
      <c r="C23" s="310"/>
      <c r="D23" s="310"/>
      <c r="E23" s="310"/>
    </row>
    <row r="24" spans="1:17" x14ac:dyDescent="0.2">
      <c r="A24" s="217"/>
      <c r="B24" s="211"/>
      <c r="E24" s="219"/>
    </row>
    <row r="25" spans="1:17" s="212" customFormat="1" x14ac:dyDescent="0.2">
      <c r="A25" s="220"/>
      <c r="E25" s="221"/>
    </row>
    <row r="26" spans="1:17" s="212" customFormat="1" ht="9" customHeight="1" x14ac:dyDescent="0.2">
      <c r="A26" s="220"/>
      <c r="E26" s="221"/>
    </row>
    <row r="27" spans="1:17" x14ac:dyDescent="0.2">
      <c r="A27" s="217"/>
      <c r="B27" s="211"/>
      <c r="C27" s="219"/>
      <c r="D27" s="219"/>
      <c r="E27" s="218"/>
    </row>
    <row r="28" spans="1:17" x14ac:dyDescent="0.2">
      <c r="A28" s="217"/>
      <c r="B28" s="211"/>
      <c r="C28" s="227"/>
      <c r="D28" s="227"/>
      <c r="E28" s="229"/>
    </row>
    <row r="29" spans="1:17" x14ac:dyDescent="0.2">
      <c r="A29" s="217"/>
      <c r="B29" s="211"/>
      <c r="C29" s="228"/>
      <c r="D29" s="228"/>
      <c r="E29" s="228"/>
    </row>
    <row r="30" spans="1:17" x14ac:dyDescent="0.2">
      <c r="A30" s="217"/>
      <c r="B30" s="211"/>
      <c r="C30" s="226"/>
      <c r="D30" s="226"/>
      <c r="E30" s="226"/>
    </row>
    <row r="31" spans="1:17" x14ac:dyDescent="0.2">
      <c r="B31" s="211"/>
      <c r="C31" s="219"/>
      <c r="D31" s="219"/>
      <c r="E31" s="222"/>
    </row>
    <row r="32" spans="1:17" x14ac:dyDescent="0.2">
      <c r="B32" s="211"/>
      <c r="C32" s="219"/>
      <c r="D32" s="219"/>
      <c r="E32" s="222"/>
    </row>
    <row r="33" spans="2:5" x14ac:dyDescent="0.2">
      <c r="B33" s="211"/>
      <c r="C33" s="219"/>
      <c r="E33" s="222"/>
    </row>
  </sheetData>
  <mergeCells count="13">
    <mergeCell ref="A21:A23"/>
    <mergeCell ref="C11:E11"/>
    <mergeCell ref="C16:E16"/>
    <mergeCell ref="C1:E1"/>
    <mergeCell ref="C9:E10"/>
    <mergeCell ref="C12:E13"/>
    <mergeCell ref="C14:E15"/>
    <mergeCell ref="C17:E18"/>
    <mergeCell ref="C5:E6"/>
    <mergeCell ref="C7:E8"/>
    <mergeCell ref="C4:E4"/>
    <mergeCell ref="C19:E20"/>
    <mergeCell ref="B21:E23"/>
  </mergeCells>
  <dataValidations count="10">
    <dataValidation type="list" allowBlank="1" showInputMessage="1" showErrorMessage="1" sqref="B5 B8 B15">
      <formula1>$N$5:$O$5</formula1>
    </dataValidation>
    <dataValidation type="list" allowBlank="1" showInputMessage="1" showErrorMessage="1" sqref="B7">
      <formula1>$N$7:$S$7</formula1>
    </dataValidation>
    <dataValidation type="list" allowBlank="1" showInputMessage="1" showErrorMessage="1" sqref="B9">
      <formula1>$N$9:$S$9</formula1>
    </dataValidation>
    <dataValidation type="list" allowBlank="1" showInputMessage="1" showErrorMessage="1" sqref="B12">
      <formula1>$N$12:$S$12</formula1>
    </dataValidation>
    <dataValidation type="list" allowBlank="1" showInputMessage="1" showErrorMessage="1" sqref="B14">
      <formula1>$N$14:$S$14</formula1>
    </dataValidation>
    <dataValidation type="list" allowBlank="1" showInputMessage="1" showErrorMessage="1" sqref="B17">
      <formula1>$N$17:$S$17</formula1>
    </dataValidation>
    <dataValidation type="list" allowBlank="1" showInputMessage="1" showErrorMessage="1" sqref="B19">
      <formula1>$N$19:$S$19</formula1>
    </dataValidation>
    <dataValidation type="list" allowBlank="1" showInputMessage="1" showErrorMessage="1" sqref="B10">
      <formula1>$N$10:$Q$10</formula1>
    </dataValidation>
    <dataValidation type="list" allowBlank="1" showInputMessage="1" showErrorMessage="1" sqref="B11">
      <formula1>$N$11:$Q$11</formula1>
    </dataValidation>
    <dataValidation type="list" allowBlank="1" showInputMessage="1" showErrorMessage="1" sqref="B16">
      <formula1>$N$16:$Q$16</formula1>
    </dataValidation>
  </dataValidations>
  <hyperlinks>
    <hyperlink ref="C28:D28" r:id="rId1" display="https://www.land.nrw/corona"/>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5" sqref="C15"/>
    </sheetView>
  </sheetViews>
  <sheetFormatPr baseColWidth="10" defaultRowHeight="12.75" x14ac:dyDescent="0.2"/>
  <sheetData>
    <row r="1" spans="1:3" x14ac:dyDescent="0.2">
      <c r="A1" t="s">
        <v>146</v>
      </c>
      <c r="B1" s="209">
        <v>43906</v>
      </c>
      <c r="C1" t="s">
        <v>147</v>
      </c>
    </row>
    <row r="2" spans="1:3" x14ac:dyDescent="0.2">
      <c r="A2" t="s">
        <v>148</v>
      </c>
      <c r="B2" s="209">
        <v>43907</v>
      </c>
      <c r="C2" s="154" t="s">
        <v>180</v>
      </c>
    </row>
    <row r="3" spans="1:3" x14ac:dyDescent="0.2">
      <c r="C3" s="154" t="s">
        <v>181</v>
      </c>
    </row>
    <row r="4" spans="1:3" x14ac:dyDescent="0.2">
      <c r="C4" s="154" t="s">
        <v>182</v>
      </c>
    </row>
    <row r="5" spans="1:3" x14ac:dyDescent="0.2">
      <c r="B5" s="209">
        <v>43908</v>
      </c>
      <c r="C5" s="154" t="s">
        <v>185</v>
      </c>
    </row>
    <row r="6" spans="1:3" x14ac:dyDescent="0.2">
      <c r="C6" s="154" t="s">
        <v>186</v>
      </c>
    </row>
    <row r="7" spans="1:3" x14ac:dyDescent="0.2">
      <c r="A7" s="154" t="s">
        <v>188</v>
      </c>
      <c r="B7" s="209">
        <v>43908</v>
      </c>
      <c r="C7" s="154" t="s">
        <v>189</v>
      </c>
    </row>
    <row r="8" spans="1:3" x14ac:dyDescent="0.2">
      <c r="C8" s="154" t="s">
        <v>190</v>
      </c>
    </row>
    <row r="9" spans="1:3" x14ac:dyDescent="0.2">
      <c r="C9" s="154" t="s">
        <v>191</v>
      </c>
    </row>
    <row r="10" spans="1:3" x14ac:dyDescent="0.2">
      <c r="C10" s="154" t="s">
        <v>195</v>
      </c>
    </row>
    <row r="11" spans="1:3" x14ac:dyDescent="0.2">
      <c r="B11" s="209">
        <v>43909</v>
      </c>
      <c r="C11" s="154" t="s">
        <v>203</v>
      </c>
    </row>
    <row r="12" spans="1:3" x14ac:dyDescent="0.2">
      <c r="C12" s="154" t="s">
        <v>204</v>
      </c>
    </row>
    <row r="13" spans="1:3" x14ac:dyDescent="0.2">
      <c r="B13" s="209">
        <v>43910</v>
      </c>
      <c r="C13" s="154" t="s">
        <v>227</v>
      </c>
    </row>
    <row r="14" spans="1:3" x14ac:dyDescent="0.2">
      <c r="C14" s="154" t="s">
        <v>228</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41"/>
  <sheetViews>
    <sheetView zoomScale="90" zoomScaleNormal="90" workbookViewId="0">
      <selection activeCell="S28" sqref="S28"/>
    </sheetView>
  </sheetViews>
  <sheetFormatPr baseColWidth="10" defaultRowHeight="12.75" x14ac:dyDescent="0.2"/>
  <cols>
    <col min="1" max="2" width="2.85546875" style="110" customWidth="1"/>
    <col min="3" max="3" width="5.28515625" style="110" customWidth="1"/>
    <col min="4" max="4" width="9.5703125" style="110" customWidth="1"/>
    <col min="5" max="5" width="2.85546875" style="110" customWidth="1"/>
    <col min="6" max="6" width="11.5703125" style="108" bestFit="1" customWidth="1"/>
    <col min="7" max="7" width="11.28515625" style="108" customWidth="1"/>
    <col min="8" max="8" width="12.7109375" style="108" customWidth="1"/>
    <col min="9" max="11" width="12.7109375" style="87" customWidth="1"/>
    <col min="12" max="12" width="7.42578125" style="87" customWidth="1"/>
    <col min="13" max="13" width="7" style="87" customWidth="1"/>
    <col min="14" max="14" width="5.28515625" style="87" customWidth="1"/>
    <col min="15" max="15" width="4.140625" style="87" customWidth="1"/>
    <col min="16" max="16" width="12.5703125" style="87" customWidth="1"/>
    <col min="17" max="17" width="11.42578125" style="87"/>
    <col min="18" max="18" width="14.7109375" style="87" customWidth="1"/>
    <col min="19" max="19" width="14" style="87" bestFit="1" customWidth="1"/>
    <col min="20" max="20" width="13.5703125" style="88" bestFit="1" customWidth="1"/>
    <col min="21" max="21" width="28.42578125" style="88" customWidth="1"/>
    <col min="22" max="16384" width="11.42578125" style="87"/>
  </cols>
  <sheetData>
    <row r="1" spans="1:22" s="23" customFormat="1" ht="15" x14ac:dyDescent="0.2">
      <c r="A1" s="401" t="s">
        <v>35</v>
      </c>
      <c r="B1" s="394"/>
      <c r="C1" s="394"/>
      <c r="D1" s="394"/>
      <c r="E1" s="394"/>
      <c r="F1" s="394"/>
      <c r="G1" s="394"/>
      <c r="H1" s="395"/>
      <c r="I1" s="393" t="s">
        <v>19</v>
      </c>
      <c r="J1" s="394"/>
      <c r="K1" s="394"/>
      <c r="L1" s="395"/>
      <c r="M1" s="393" t="s">
        <v>32</v>
      </c>
      <c r="N1" s="394"/>
      <c r="O1" s="394"/>
      <c r="P1" s="394"/>
      <c r="Q1" s="394"/>
      <c r="R1" s="395"/>
      <c r="S1" s="21" t="s">
        <v>20</v>
      </c>
      <c r="T1" s="22"/>
      <c r="U1" s="22"/>
    </row>
    <row r="2" spans="1:22" s="23" customFormat="1" ht="44.25" customHeight="1" x14ac:dyDescent="0.2">
      <c r="A2" s="402"/>
      <c r="B2" s="403"/>
      <c r="C2" s="403"/>
      <c r="D2" s="403"/>
      <c r="E2" s="403"/>
      <c r="F2" s="403"/>
      <c r="G2" s="403"/>
      <c r="H2" s="404"/>
      <c r="I2" s="396"/>
      <c r="J2" s="397"/>
      <c r="K2" s="397"/>
      <c r="L2" s="398"/>
      <c r="M2" s="418"/>
      <c r="N2" s="419"/>
      <c r="O2" s="419"/>
      <c r="P2" s="419"/>
      <c r="Q2" s="419"/>
      <c r="R2" s="420"/>
      <c r="S2" s="123">
        <f ca="1">TODAY()</f>
        <v>43913</v>
      </c>
      <c r="T2" s="22"/>
      <c r="U2" s="22"/>
    </row>
    <row r="3" spans="1:22" s="29" customFormat="1" ht="20.25" customHeight="1" thickBot="1" x14ac:dyDescent="0.25">
      <c r="A3" s="24" t="s">
        <v>52</v>
      </c>
      <c r="B3" s="25"/>
      <c r="C3" s="25"/>
      <c r="D3" s="25"/>
      <c r="E3" s="25"/>
      <c r="F3" s="25"/>
      <c r="G3" s="25"/>
      <c r="H3" s="25"/>
      <c r="I3" s="26" t="s">
        <v>53</v>
      </c>
      <c r="J3" s="25"/>
      <c r="K3" s="25"/>
      <c r="L3" s="25"/>
      <c r="M3" s="25"/>
      <c r="N3" s="25"/>
      <c r="O3" s="25"/>
      <c r="P3" s="25"/>
      <c r="Q3" s="25"/>
      <c r="R3" s="25"/>
      <c r="S3" s="27"/>
      <c r="T3" s="28"/>
      <c r="U3" s="28"/>
    </row>
    <row r="4" spans="1:22" s="29" customFormat="1" ht="12.95" customHeight="1" thickBot="1" x14ac:dyDescent="0.25">
      <c r="F4" s="30"/>
      <c r="G4" s="30"/>
      <c r="H4" s="31"/>
      <c r="T4" s="28"/>
      <c r="U4" s="28"/>
    </row>
    <row r="5" spans="1:22" s="29" customFormat="1" ht="12.95" customHeight="1" thickBot="1" x14ac:dyDescent="0.25">
      <c r="A5" s="379"/>
      <c r="B5" s="405"/>
      <c r="C5" s="405"/>
      <c r="D5" s="405"/>
      <c r="E5" s="406"/>
      <c r="F5" s="410" t="s">
        <v>33</v>
      </c>
      <c r="G5" s="411"/>
      <c r="H5" s="362" t="s">
        <v>43</v>
      </c>
      <c r="I5" s="362" t="s">
        <v>43</v>
      </c>
      <c r="J5" s="32" t="s">
        <v>38</v>
      </c>
      <c r="K5" s="33" t="s">
        <v>39</v>
      </c>
      <c r="M5" s="34"/>
      <c r="N5" s="35" t="s">
        <v>31</v>
      </c>
      <c r="O5" s="11" t="str">
        <f>I5</f>
        <v>Bilanz</v>
      </c>
      <c r="P5" s="35"/>
      <c r="Q5" s="35"/>
      <c r="R5" s="35"/>
      <c r="S5" s="36"/>
      <c r="U5" s="28"/>
      <c r="V5" s="37"/>
    </row>
    <row r="6" spans="1:22" s="29" customFormat="1" ht="12.95" customHeight="1" thickBot="1" x14ac:dyDescent="0.25">
      <c r="A6" s="407"/>
      <c r="B6" s="408"/>
      <c r="C6" s="408"/>
      <c r="D6" s="408"/>
      <c r="E6" s="409"/>
      <c r="F6" s="38" t="s">
        <v>34</v>
      </c>
      <c r="G6" s="39" t="s">
        <v>36</v>
      </c>
      <c r="H6" s="363"/>
      <c r="I6" s="363"/>
      <c r="J6" s="40"/>
      <c r="K6" s="41"/>
      <c r="M6" s="427" t="s">
        <v>18</v>
      </c>
      <c r="N6" s="428"/>
      <c r="O6" s="428"/>
      <c r="P6" s="428"/>
      <c r="Q6" s="428"/>
      <c r="R6" s="429"/>
      <c r="S6" s="42" t="s">
        <v>37</v>
      </c>
      <c r="U6" s="28"/>
      <c r="V6" s="37"/>
    </row>
    <row r="7" spans="1:22" s="29" customFormat="1" ht="12.95" customHeight="1" x14ac:dyDescent="0.2">
      <c r="A7" s="360" t="s">
        <v>21</v>
      </c>
      <c r="B7" s="361"/>
      <c r="C7" s="361"/>
      <c r="D7" s="361"/>
      <c r="E7" s="361"/>
      <c r="F7" s="3">
        <v>0</v>
      </c>
      <c r="G7" s="3">
        <v>0</v>
      </c>
      <c r="H7" s="19">
        <f>IF(H10=0,0,H18*360/H10)</f>
        <v>0</v>
      </c>
      <c r="I7" s="19">
        <f>IF(I10=0,0,I18*360/I10)</f>
        <v>0</v>
      </c>
      <c r="J7" s="4">
        <v>0</v>
      </c>
      <c r="K7" s="7">
        <v>0</v>
      </c>
      <c r="M7" s="427" t="s">
        <v>17</v>
      </c>
      <c r="N7" s="428"/>
      <c r="O7" s="428"/>
      <c r="P7" s="428"/>
      <c r="Q7" s="428"/>
      <c r="R7" s="429"/>
      <c r="S7" s="43"/>
      <c r="U7" s="28"/>
    </row>
    <row r="8" spans="1:22" s="29" customFormat="1" ht="12.95" customHeight="1" x14ac:dyDescent="0.2">
      <c r="A8" s="399" t="s">
        <v>22</v>
      </c>
      <c r="B8" s="400"/>
      <c r="C8" s="400"/>
      <c r="D8" s="400"/>
      <c r="E8" s="400"/>
      <c r="F8" s="5">
        <v>0</v>
      </c>
      <c r="G8" s="5">
        <v>0</v>
      </c>
      <c r="H8" s="20">
        <f>IF(H11=0,0,H16*360/H11)</f>
        <v>0</v>
      </c>
      <c r="I8" s="20">
        <f>IF(I11=0,0,I16*360/I11)</f>
        <v>0</v>
      </c>
      <c r="J8" s="6">
        <v>0</v>
      </c>
      <c r="K8" s="8">
        <v>0</v>
      </c>
      <c r="M8" s="430"/>
      <c r="N8" s="431"/>
      <c r="O8" s="431"/>
      <c r="P8" s="431"/>
      <c r="Q8" s="432"/>
      <c r="R8" s="44" t="s">
        <v>16</v>
      </c>
      <c r="S8" s="45" t="s">
        <v>16</v>
      </c>
      <c r="U8" s="28"/>
    </row>
    <row r="9" spans="1:22" s="29" customFormat="1" ht="12.95" customHeight="1" x14ac:dyDescent="0.2">
      <c r="A9" s="399" t="s">
        <v>23</v>
      </c>
      <c r="B9" s="400"/>
      <c r="C9" s="400"/>
      <c r="D9" s="400"/>
      <c r="E9" s="400"/>
      <c r="F9" s="5">
        <v>0</v>
      </c>
      <c r="G9" s="5">
        <v>0</v>
      </c>
      <c r="H9" s="20">
        <f>IF(H11=0,0,H19*360/H11)</f>
        <v>0</v>
      </c>
      <c r="I9" s="20">
        <f>IF(I11=0,0,I19*360/I11)</f>
        <v>0</v>
      </c>
      <c r="J9" s="6">
        <v>0</v>
      </c>
      <c r="K9" s="8">
        <v>0</v>
      </c>
      <c r="M9" s="46"/>
      <c r="N9" s="433" t="s">
        <v>7</v>
      </c>
      <c r="O9" s="434"/>
      <c r="P9" s="434"/>
      <c r="Q9" s="435"/>
      <c r="R9" s="14"/>
      <c r="S9" s="127">
        <f>R9</f>
        <v>0</v>
      </c>
      <c r="U9" s="28"/>
    </row>
    <row r="10" spans="1:22" s="29" customFormat="1" ht="12.95" customHeight="1" x14ac:dyDescent="0.2">
      <c r="A10" s="399" t="s">
        <v>24</v>
      </c>
      <c r="B10" s="400"/>
      <c r="C10" s="400"/>
      <c r="D10" s="400"/>
      <c r="E10" s="400"/>
      <c r="F10" s="47"/>
      <c r="G10" s="47"/>
      <c r="H10" s="12">
        <v>0</v>
      </c>
      <c r="I10" s="12">
        <v>0</v>
      </c>
      <c r="J10" s="128">
        <f>IF(SUM(J7:J9)&gt;0,I10,0)</f>
        <v>0</v>
      </c>
      <c r="K10" s="128">
        <f>IF(SUM(K7:K9)&gt;0,I10,0)</f>
        <v>0</v>
      </c>
      <c r="L10" s="37"/>
      <c r="M10" s="46" t="s">
        <v>2</v>
      </c>
      <c r="N10" s="433" t="s">
        <v>8</v>
      </c>
      <c r="O10" s="434"/>
      <c r="P10" s="434"/>
      <c r="Q10" s="435"/>
      <c r="R10" s="14"/>
      <c r="S10" s="127">
        <f>R10</f>
        <v>0</v>
      </c>
      <c r="U10" s="28"/>
    </row>
    <row r="11" spans="1:22" s="29" customFormat="1" ht="12.95" customHeight="1" thickBot="1" x14ac:dyDescent="0.25">
      <c r="A11" s="358" t="s">
        <v>25</v>
      </c>
      <c r="B11" s="359"/>
      <c r="C11" s="359"/>
      <c r="D11" s="359"/>
      <c r="E11" s="359"/>
      <c r="F11" s="48"/>
      <c r="G11" s="48"/>
      <c r="H11" s="13">
        <v>0</v>
      </c>
      <c r="I11" s="13">
        <v>0</v>
      </c>
      <c r="J11" s="128">
        <f>IF(SUM(J7:J9)&gt;0,I11,0)</f>
        <v>0</v>
      </c>
      <c r="K11" s="128">
        <f>IF(SUM(K7:K9)&gt;0,I11,0)</f>
        <v>0</v>
      </c>
      <c r="L11" s="37"/>
      <c r="M11" s="46" t="s">
        <v>9</v>
      </c>
      <c r="N11" s="124" t="s">
        <v>59</v>
      </c>
      <c r="O11" s="125"/>
      <c r="P11" s="125"/>
      <c r="Q11" s="126"/>
      <c r="R11" s="14"/>
      <c r="S11" s="127">
        <f>R11</f>
        <v>0</v>
      </c>
      <c r="U11" s="28"/>
    </row>
    <row r="12" spans="1:22" s="29" customFormat="1" ht="12.95" customHeight="1" thickBot="1" x14ac:dyDescent="0.25">
      <c r="A12" s="49"/>
      <c r="B12" s="49"/>
      <c r="C12" s="49"/>
      <c r="D12" s="49"/>
      <c r="E12" s="49"/>
      <c r="F12" s="50"/>
      <c r="H12" s="30"/>
      <c r="I12" s="51"/>
      <c r="M12" s="46" t="s">
        <v>9</v>
      </c>
      <c r="N12" s="433" t="s">
        <v>56</v>
      </c>
      <c r="O12" s="434"/>
      <c r="P12" s="434"/>
      <c r="Q12" s="435"/>
      <c r="R12" s="14"/>
      <c r="S12" s="127">
        <f>R12</f>
        <v>0</v>
      </c>
      <c r="U12" s="28"/>
    </row>
    <row r="13" spans="1:22" s="29" customFormat="1" ht="12.95" customHeight="1" x14ac:dyDescent="0.2">
      <c r="A13" s="379"/>
      <c r="B13" s="380"/>
      <c r="C13" s="380"/>
      <c r="D13" s="380"/>
      <c r="E13" s="380"/>
      <c r="F13" s="380"/>
      <c r="G13" s="381"/>
      <c r="H13" s="362" t="str">
        <f>H5</f>
        <v>Bilanz</v>
      </c>
      <c r="I13" s="362" t="str">
        <f>I5</f>
        <v>Bilanz</v>
      </c>
      <c r="J13" s="10" t="str">
        <f>J5</f>
        <v>Plan 1</v>
      </c>
      <c r="K13" s="52" t="str">
        <f>K5</f>
        <v>Plan 2</v>
      </c>
      <c r="L13" s="53"/>
      <c r="M13" s="46" t="s">
        <v>9</v>
      </c>
      <c r="N13" s="433" t="s">
        <v>57</v>
      </c>
      <c r="O13" s="434"/>
      <c r="P13" s="434"/>
      <c r="Q13" s="435"/>
      <c r="R13" s="14"/>
      <c r="S13" s="127">
        <f>R13</f>
        <v>0</v>
      </c>
      <c r="U13" s="28"/>
    </row>
    <row r="14" spans="1:22" s="29" customFormat="1" ht="12.95" customHeight="1" thickBot="1" x14ac:dyDescent="0.25">
      <c r="A14" s="382"/>
      <c r="B14" s="383"/>
      <c r="C14" s="383"/>
      <c r="D14" s="383"/>
      <c r="E14" s="383"/>
      <c r="F14" s="383"/>
      <c r="G14" s="384"/>
      <c r="H14" s="378" t="e">
        <v>#N/A</v>
      </c>
      <c r="I14" s="377"/>
      <c r="J14" s="2" t="str">
        <f>IF(J6&lt;&gt;"",J6,"")</f>
        <v/>
      </c>
      <c r="K14" s="54" t="str">
        <f>IF(K6&lt;&gt;"",K6,"")</f>
        <v/>
      </c>
      <c r="L14" s="55"/>
      <c r="M14" s="424"/>
      <c r="N14" s="425"/>
      <c r="O14" s="425"/>
      <c r="P14" s="425"/>
      <c r="Q14" s="425"/>
      <c r="R14" s="425"/>
      <c r="S14" s="426"/>
      <c r="U14" s="28"/>
    </row>
    <row r="15" spans="1:22" s="29" customFormat="1" ht="12.95" customHeight="1" thickBot="1" x14ac:dyDescent="0.25">
      <c r="A15" s="385"/>
      <c r="B15" s="386"/>
      <c r="C15" s="386"/>
      <c r="D15" s="386"/>
      <c r="E15" s="386"/>
      <c r="F15" s="386"/>
      <c r="G15" s="387"/>
      <c r="H15" s="57" t="s">
        <v>16</v>
      </c>
      <c r="I15" s="57" t="s">
        <v>16</v>
      </c>
      <c r="J15" s="57" t="s">
        <v>16</v>
      </c>
      <c r="K15" s="58" t="s">
        <v>16</v>
      </c>
      <c r="M15" s="56" t="s">
        <v>6</v>
      </c>
      <c r="N15" s="421" t="s">
        <v>11</v>
      </c>
      <c r="O15" s="422"/>
      <c r="P15" s="422"/>
      <c r="Q15" s="423"/>
      <c r="R15" s="122">
        <f>R9+R10-R11-R12-R13</f>
        <v>0</v>
      </c>
      <c r="S15" s="122">
        <f>S9+S10-S11-S12-S13</f>
        <v>0</v>
      </c>
      <c r="U15" s="28"/>
    </row>
    <row r="16" spans="1:22" s="29" customFormat="1" ht="12.95" customHeight="1" x14ac:dyDescent="0.2">
      <c r="A16" s="340"/>
      <c r="B16" s="341"/>
      <c r="C16" s="342"/>
      <c r="D16" s="335" t="s">
        <v>0</v>
      </c>
      <c r="E16" s="336"/>
      <c r="F16" s="336"/>
      <c r="G16" s="337"/>
      <c r="H16" s="14">
        <v>0</v>
      </c>
      <c r="I16" s="14">
        <v>0</v>
      </c>
      <c r="J16" s="18">
        <f>J8*J11/360</f>
        <v>0</v>
      </c>
      <c r="K16" s="17">
        <f>K8*K11/360</f>
        <v>0</v>
      </c>
      <c r="L16" s="61"/>
      <c r="M16" s="16"/>
      <c r="N16" s="59"/>
      <c r="O16" s="59"/>
      <c r="P16" s="59"/>
      <c r="Q16" s="59"/>
      <c r="R16" s="16"/>
      <c r="S16" s="16"/>
      <c r="U16" s="28"/>
    </row>
    <row r="17" spans="1:21" s="64" customFormat="1" ht="12.95" customHeight="1" x14ac:dyDescent="0.2">
      <c r="A17" s="340" t="s">
        <v>3</v>
      </c>
      <c r="B17" s="341"/>
      <c r="C17" s="342"/>
      <c r="D17" s="335" t="s">
        <v>14</v>
      </c>
      <c r="E17" s="336"/>
      <c r="F17" s="336"/>
      <c r="G17" s="337"/>
      <c r="H17" s="14">
        <v>0</v>
      </c>
      <c r="I17" s="14">
        <v>0</v>
      </c>
      <c r="J17" s="18">
        <f>IF(SUM(J7:J9)&gt;0,I17,0)</f>
        <v>0</v>
      </c>
      <c r="K17" s="17">
        <f>IF(SUM(K7:K9)&gt;0,I17,0)</f>
        <v>0</v>
      </c>
      <c r="L17" s="62"/>
      <c r="M17" s="16"/>
      <c r="N17" s="59"/>
      <c r="O17" s="59"/>
      <c r="P17" s="59"/>
      <c r="Q17" s="59"/>
      <c r="R17" s="16"/>
      <c r="S17" s="16"/>
      <c r="U17" s="65"/>
    </row>
    <row r="18" spans="1:21" s="29" customFormat="1" ht="12.95" customHeight="1" x14ac:dyDescent="0.2">
      <c r="A18" s="340" t="s">
        <v>10</v>
      </c>
      <c r="B18" s="341"/>
      <c r="C18" s="342"/>
      <c r="D18" s="335" t="s">
        <v>1</v>
      </c>
      <c r="E18" s="336"/>
      <c r="F18" s="336"/>
      <c r="G18" s="337"/>
      <c r="H18" s="14">
        <v>0</v>
      </c>
      <c r="I18" s="14">
        <v>0</v>
      </c>
      <c r="J18" s="18">
        <f>J7*J10/360</f>
        <v>0</v>
      </c>
      <c r="K18" s="17">
        <f>K7*K10/360</f>
        <v>0</v>
      </c>
      <c r="L18" s="62"/>
      <c r="M18" s="63"/>
      <c r="N18" s="63"/>
      <c r="O18" s="63"/>
      <c r="P18" s="63"/>
      <c r="Q18" s="63"/>
      <c r="R18" s="63"/>
      <c r="S18" s="63"/>
      <c r="U18" s="28"/>
    </row>
    <row r="19" spans="1:21" s="29" customFormat="1" ht="12.95" customHeight="1" x14ac:dyDescent="0.2">
      <c r="A19" s="340" t="s">
        <v>3</v>
      </c>
      <c r="B19" s="341"/>
      <c r="C19" s="342"/>
      <c r="D19" s="335" t="s">
        <v>4</v>
      </c>
      <c r="E19" s="336"/>
      <c r="F19" s="336"/>
      <c r="G19" s="337"/>
      <c r="H19" s="14">
        <v>0</v>
      </c>
      <c r="I19" s="14">
        <v>0</v>
      </c>
      <c r="J19" s="18">
        <f>J9*J11/360</f>
        <v>0</v>
      </c>
      <c r="K19" s="17">
        <f>K9*K11/360</f>
        <v>0</v>
      </c>
      <c r="L19" s="62"/>
      <c r="M19" s="55"/>
      <c r="N19" s="55"/>
      <c r="O19" s="55"/>
      <c r="P19" s="55"/>
      <c r="Q19" s="55"/>
      <c r="R19" s="55"/>
      <c r="S19" s="55"/>
      <c r="T19" s="28"/>
      <c r="U19" s="28"/>
    </row>
    <row r="20" spans="1:21" s="29" customFormat="1" ht="12.95" customHeight="1" thickBot="1" x14ac:dyDescent="0.25">
      <c r="A20" s="340" t="s">
        <v>2</v>
      </c>
      <c r="B20" s="343"/>
      <c r="C20" s="342"/>
      <c r="D20" s="335" t="s">
        <v>15</v>
      </c>
      <c r="E20" s="336"/>
      <c r="F20" s="336"/>
      <c r="G20" s="337"/>
      <c r="H20" s="14">
        <v>0</v>
      </c>
      <c r="I20" s="14">
        <v>0</v>
      </c>
      <c r="J20" s="18">
        <f>IF(SUM(J10:J12)&gt;0,I20,0)</f>
        <v>0</v>
      </c>
      <c r="K20" s="17">
        <f>IF(SUM(K7:K9)&gt;0,J20,0)</f>
        <v>0</v>
      </c>
      <c r="L20" s="62"/>
      <c r="M20" s="61"/>
      <c r="N20" s="62"/>
      <c r="O20" s="66"/>
      <c r="P20" s="67"/>
      <c r="Q20" s="67"/>
      <c r="R20" s="67"/>
      <c r="S20" s="68"/>
      <c r="T20" s="28"/>
      <c r="U20" s="28"/>
    </row>
    <row r="21" spans="1:21" s="29" customFormat="1" ht="12.95" customHeight="1" thickBot="1" x14ac:dyDescent="0.25">
      <c r="A21" s="60"/>
      <c r="B21" s="69"/>
      <c r="C21" s="70"/>
      <c r="D21" s="338"/>
      <c r="E21" s="336"/>
      <c r="F21" s="336"/>
      <c r="G21" s="337"/>
      <c r="H21" s="71"/>
      <c r="I21" s="71"/>
      <c r="J21" s="71"/>
      <c r="K21" s="72"/>
      <c r="L21" s="55"/>
      <c r="M21" s="412" t="s">
        <v>26</v>
      </c>
      <c r="N21" s="413"/>
      <c r="O21" s="413"/>
      <c r="P21" s="413"/>
      <c r="Q21" s="413"/>
      <c r="R21" s="413"/>
      <c r="S21" s="414"/>
      <c r="T21" s="28"/>
      <c r="U21" s="28"/>
    </row>
    <row r="22" spans="1:21" s="29" customFormat="1" ht="12.95" customHeight="1" x14ac:dyDescent="0.2">
      <c r="A22" s="340" t="s">
        <v>6</v>
      </c>
      <c r="B22" s="364"/>
      <c r="C22" s="342"/>
      <c r="D22" s="339" t="s">
        <v>5</v>
      </c>
      <c r="E22" s="336"/>
      <c r="F22" s="336"/>
      <c r="G22" s="337"/>
      <c r="H22" s="1">
        <f>+H16-H17+H18-H19+H20</f>
        <v>0</v>
      </c>
      <c r="I22" s="1">
        <f>+I16-I17+I18-I19+I20</f>
        <v>0</v>
      </c>
      <c r="J22" s="1">
        <f>+J16-J17+J18-J19+J20</f>
        <v>0</v>
      </c>
      <c r="K22" s="9">
        <f>+K16-K17+K18-K19+K20</f>
        <v>0</v>
      </c>
      <c r="L22" s="61"/>
      <c r="M22" s="415"/>
      <c r="N22" s="416"/>
      <c r="O22" s="416"/>
      <c r="P22" s="416"/>
      <c r="Q22" s="416"/>
      <c r="R22" s="417"/>
      <c r="S22" s="73" t="s">
        <v>16</v>
      </c>
      <c r="T22" s="28"/>
      <c r="U22" s="28"/>
    </row>
    <row r="23" spans="1:21" s="29" customFormat="1" ht="12.95" customHeight="1" thickBot="1" x14ac:dyDescent="0.25">
      <c r="A23" s="75"/>
      <c r="B23" s="76"/>
      <c r="C23" s="77"/>
      <c r="D23" s="338"/>
      <c r="E23" s="336"/>
      <c r="F23" s="336"/>
      <c r="G23" s="337"/>
      <c r="H23" s="78"/>
      <c r="I23" s="78"/>
      <c r="J23" s="78"/>
      <c r="K23" s="79"/>
      <c r="L23" s="55"/>
      <c r="M23" s="74" t="s">
        <v>27</v>
      </c>
      <c r="N23" s="320"/>
      <c r="O23" s="321"/>
      <c r="P23" s="321"/>
      <c r="Q23" s="321"/>
      <c r="R23" s="322"/>
      <c r="S23" s="15"/>
      <c r="T23" s="28"/>
      <c r="U23" s="28"/>
    </row>
    <row r="24" spans="1:21" s="29" customFormat="1" ht="12.95" customHeight="1" x14ac:dyDescent="0.2">
      <c r="A24" s="340" t="s">
        <v>9</v>
      </c>
      <c r="B24" s="341"/>
      <c r="C24" s="342"/>
      <c r="D24" s="335" t="s">
        <v>12</v>
      </c>
      <c r="E24" s="336"/>
      <c r="F24" s="336"/>
      <c r="G24" s="337"/>
      <c r="H24" s="113">
        <f>IF($R$15&lt;0,$R$15,0)</f>
        <v>0</v>
      </c>
      <c r="I24" s="113">
        <f>IF($R$15&lt;0,$R$15,0)</f>
        <v>0</v>
      </c>
      <c r="J24" s="113">
        <f>IF(SUM($J$7:$J$9)&gt;0,IF($S$15&lt;0,$S$15,IF($R$15&lt;0,$R$15,0)),0)</f>
        <v>0</v>
      </c>
      <c r="K24" s="114">
        <f>IF(SUM($K$7:$K$9)&gt;0,IF($S$15&lt;0,$S$15,IF($R$15&lt;0,$R$15,0)),0)</f>
        <v>0</v>
      </c>
      <c r="L24" s="80"/>
      <c r="M24" s="74" t="s">
        <v>28</v>
      </c>
      <c r="N24" s="320"/>
      <c r="O24" s="321"/>
      <c r="P24" s="321"/>
      <c r="Q24" s="321"/>
      <c r="R24" s="322"/>
      <c r="S24" s="15"/>
      <c r="T24" s="28"/>
      <c r="U24" s="28"/>
    </row>
    <row r="25" spans="1:21" s="29" customFormat="1" ht="12.95" customHeight="1" thickBot="1" x14ac:dyDescent="0.25">
      <c r="A25" s="340" t="s">
        <v>2</v>
      </c>
      <c r="B25" s="341"/>
      <c r="C25" s="342"/>
      <c r="D25" s="335" t="s">
        <v>13</v>
      </c>
      <c r="E25" s="336"/>
      <c r="F25" s="336"/>
      <c r="G25" s="337"/>
      <c r="H25" s="115">
        <f>IF($R$15&gt;0,$R$15,0)</f>
        <v>0</v>
      </c>
      <c r="I25" s="115">
        <f>IF($R$15&gt;0,$R$15,0)</f>
        <v>0</v>
      </c>
      <c r="J25" s="115">
        <f>IF(SUM($J$7:$J$9)&gt;0,IF($S$15&gt;0,$S$15,IF($R$15&gt;0,$R$15,0)),0)</f>
        <v>0</v>
      </c>
      <c r="K25" s="116">
        <f>IF(SUM($K$7:$K$9)&gt;0,IF($S$15&gt;0,$S$15,IF($R$15&gt;0,$R$15,0)),0)</f>
        <v>0</v>
      </c>
      <c r="L25" s="80"/>
      <c r="M25" s="74" t="s">
        <v>29</v>
      </c>
      <c r="N25" s="320"/>
      <c r="O25" s="321"/>
      <c r="P25" s="321"/>
      <c r="Q25" s="321"/>
      <c r="R25" s="322"/>
      <c r="S25" s="15"/>
      <c r="T25" s="28"/>
      <c r="U25" s="28"/>
    </row>
    <row r="26" spans="1:21" s="29" customFormat="1" ht="12.95" customHeight="1" thickBot="1" x14ac:dyDescent="0.25">
      <c r="A26" s="75"/>
      <c r="B26" s="76"/>
      <c r="C26" s="77"/>
      <c r="D26" s="338"/>
      <c r="E26" s="336"/>
      <c r="F26" s="336"/>
      <c r="G26" s="337"/>
      <c r="H26" s="81"/>
      <c r="I26" s="81"/>
      <c r="J26" s="81"/>
      <c r="K26" s="82"/>
      <c r="L26" s="55"/>
      <c r="M26" s="74" t="s">
        <v>30</v>
      </c>
      <c r="N26" s="326"/>
      <c r="O26" s="327"/>
      <c r="P26" s="327"/>
      <c r="Q26" s="327"/>
      <c r="R26" s="328"/>
      <c r="S26" s="15"/>
      <c r="T26" s="28"/>
      <c r="U26" s="28"/>
    </row>
    <row r="27" spans="1:21" s="29" customFormat="1" ht="12.95" customHeight="1" thickBot="1" x14ac:dyDescent="0.25">
      <c r="A27" s="346" t="s">
        <v>6</v>
      </c>
      <c r="B27" s="347"/>
      <c r="C27" s="348"/>
      <c r="D27" s="368" t="s">
        <v>40</v>
      </c>
      <c r="E27" s="369"/>
      <c r="F27" s="369"/>
      <c r="G27" s="370"/>
      <c r="H27" s="117">
        <f>+H22+H24+H25+H26</f>
        <v>0</v>
      </c>
      <c r="I27" s="117">
        <f>+I22+I24+I25+I26</f>
        <v>0</v>
      </c>
      <c r="J27" s="117">
        <f>+J22+J24+J25+J26</f>
        <v>0</v>
      </c>
      <c r="K27" s="118">
        <f>K22+K24+K25+K26</f>
        <v>0</v>
      </c>
      <c r="L27" s="80"/>
      <c r="M27" s="323"/>
      <c r="N27" s="324"/>
      <c r="O27" s="324"/>
      <c r="P27" s="324"/>
      <c r="Q27" s="324"/>
      <c r="R27" s="324"/>
      <c r="S27" s="325"/>
      <c r="T27" s="28"/>
      <c r="U27" s="28"/>
    </row>
    <row r="28" spans="1:21" s="29" customFormat="1" ht="12.95" customHeight="1" thickBot="1" x14ac:dyDescent="0.25">
      <c r="A28" s="365"/>
      <c r="B28" s="366"/>
      <c r="C28" s="367"/>
      <c r="D28" s="318"/>
      <c r="E28" s="319"/>
      <c r="F28" s="319"/>
      <c r="G28" s="319"/>
      <c r="H28" s="83"/>
      <c r="I28" s="83"/>
      <c r="J28" s="83"/>
      <c r="K28" s="84"/>
      <c r="M28" s="329" t="s">
        <v>55</v>
      </c>
      <c r="N28" s="330"/>
      <c r="O28" s="330"/>
      <c r="P28" s="330"/>
      <c r="Q28" s="330"/>
      <c r="R28" s="331"/>
      <c r="S28" s="121">
        <f>SUM(S23:S26)</f>
        <v>0</v>
      </c>
      <c r="T28" s="28"/>
      <c r="U28" s="28"/>
    </row>
    <row r="29" spans="1:21" ht="12.75" customHeight="1" x14ac:dyDescent="0.2">
      <c r="A29" s="388" t="s">
        <v>2</v>
      </c>
      <c r="B29" s="389"/>
      <c r="C29" s="390"/>
      <c r="D29" s="391" t="s">
        <v>42</v>
      </c>
      <c r="E29" s="392"/>
      <c r="F29" s="392"/>
      <c r="G29" s="392"/>
      <c r="H29" s="85">
        <v>0</v>
      </c>
      <c r="I29" s="85">
        <v>0</v>
      </c>
      <c r="J29" s="85">
        <v>0</v>
      </c>
      <c r="K29" s="86">
        <v>0</v>
      </c>
      <c r="L29" s="29"/>
      <c r="M29" s="29"/>
      <c r="N29" s="29"/>
      <c r="O29" s="29"/>
      <c r="P29" s="29"/>
      <c r="Q29" s="29"/>
      <c r="R29" s="29"/>
      <c r="S29" s="29"/>
    </row>
    <row r="30" spans="1:21" ht="13.5" thickBot="1" x14ac:dyDescent="0.25">
      <c r="A30" s="355"/>
      <c r="B30" s="356"/>
      <c r="C30" s="357"/>
      <c r="D30" s="316"/>
      <c r="E30" s="317"/>
      <c r="F30" s="317"/>
      <c r="G30" s="317"/>
      <c r="H30" s="89"/>
      <c r="I30" s="89"/>
      <c r="J30" s="89"/>
      <c r="K30" s="90"/>
    </row>
    <row r="31" spans="1:21" ht="15" thickBot="1" x14ac:dyDescent="0.25">
      <c r="A31" s="371" t="s">
        <v>6</v>
      </c>
      <c r="B31" s="372"/>
      <c r="C31" s="373"/>
      <c r="D31" s="332" t="s">
        <v>41</v>
      </c>
      <c r="E31" s="333"/>
      <c r="F31" s="333"/>
      <c r="G31" s="333"/>
      <c r="H31" s="119">
        <f>H27+H29</f>
        <v>0</v>
      </c>
      <c r="I31" s="119">
        <f>I27+I29</f>
        <v>0</v>
      </c>
      <c r="J31" s="119">
        <f>J27+J29</f>
        <v>0</v>
      </c>
      <c r="K31" s="120">
        <f>K27+K29</f>
        <v>0</v>
      </c>
      <c r="P31" s="315" t="s">
        <v>48</v>
      </c>
      <c r="Q31" s="315"/>
      <c r="R31" s="315"/>
      <c r="S31" s="315"/>
    </row>
    <row r="32" spans="1:21" s="95" customFormat="1" x14ac:dyDescent="0.2">
      <c r="A32" s="94"/>
      <c r="B32" s="94"/>
      <c r="C32" s="94"/>
      <c r="D32" s="94"/>
      <c r="E32" s="94"/>
      <c r="M32" s="87"/>
      <c r="N32" s="87"/>
      <c r="O32" s="87"/>
      <c r="P32" s="91" t="s">
        <v>47</v>
      </c>
      <c r="Q32" s="92" t="s">
        <v>44</v>
      </c>
      <c r="R32" s="92" t="s">
        <v>45</v>
      </c>
      <c r="S32" s="93" t="s">
        <v>46</v>
      </c>
      <c r="U32" s="99"/>
    </row>
    <row r="33" spans="1:21" s="95" customFormat="1" x14ac:dyDescent="0.2">
      <c r="A33" s="94" t="s">
        <v>58</v>
      </c>
      <c r="B33" s="94"/>
      <c r="C33" s="94"/>
      <c r="D33" s="94"/>
      <c r="E33" s="94"/>
      <c r="P33" s="96"/>
      <c r="Q33" s="97"/>
      <c r="R33" s="97"/>
      <c r="S33" s="98"/>
      <c r="U33" s="99"/>
    </row>
    <row r="34" spans="1:21" x14ac:dyDescent="0.2">
      <c r="A34" s="374"/>
      <c r="B34" s="375"/>
      <c r="C34" s="375"/>
      <c r="D34" s="375"/>
      <c r="E34" s="375"/>
      <c r="F34" s="375"/>
      <c r="G34" s="375"/>
      <c r="H34" s="375"/>
      <c r="I34" s="375"/>
      <c r="J34" s="375"/>
      <c r="K34" s="376"/>
      <c r="M34" s="95"/>
      <c r="N34" s="95"/>
      <c r="O34" s="95"/>
      <c r="P34" s="100"/>
      <c r="Q34" s="101"/>
      <c r="R34" s="101"/>
      <c r="S34" s="102"/>
    </row>
    <row r="35" spans="1:21" x14ac:dyDescent="0.2">
      <c r="A35" s="349"/>
      <c r="B35" s="350"/>
      <c r="C35" s="350"/>
      <c r="D35" s="350"/>
      <c r="E35" s="350"/>
      <c r="F35" s="350"/>
      <c r="G35" s="350"/>
      <c r="H35" s="350"/>
      <c r="I35" s="350"/>
      <c r="J35" s="350"/>
      <c r="K35" s="351"/>
      <c r="P35" s="96"/>
      <c r="Q35" s="97"/>
      <c r="R35" s="97"/>
      <c r="S35" s="98"/>
    </row>
    <row r="36" spans="1:21" x14ac:dyDescent="0.2">
      <c r="A36" s="352"/>
      <c r="B36" s="353"/>
      <c r="C36" s="353"/>
      <c r="D36" s="353"/>
      <c r="E36" s="353"/>
      <c r="F36" s="353"/>
      <c r="G36" s="353"/>
      <c r="H36" s="353"/>
      <c r="I36" s="353"/>
      <c r="J36" s="353"/>
      <c r="K36" s="354"/>
      <c r="P36" s="100"/>
      <c r="Q36" s="101"/>
      <c r="R36" s="101"/>
      <c r="S36" s="102"/>
    </row>
    <row r="37" spans="1:21" ht="13.5" thickBot="1" x14ac:dyDescent="0.25">
      <c r="A37" s="87"/>
      <c r="B37" s="87"/>
      <c r="C37" s="87"/>
      <c r="D37" s="87"/>
      <c r="E37" s="87"/>
      <c r="F37" s="87"/>
      <c r="G37" s="87"/>
      <c r="H37" s="87"/>
      <c r="I37" s="106"/>
      <c r="J37" s="106"/>
      <c r="K37" s="106"/>
      <c r="P37" s="103"/>
      <c r="Q37" s="104"/>
      <c r="R37" s="104"/>
      <c r="S37" s="105"/>
    </row>
    <row r="38" spans="1:21" x14ac:dyDescent="0.2">
      <c r="A38" s="107" t="s">
        <v>54</v>
      </c>
      <c r="B38" s="108"/>
      <c r="C38" s="108"/>
      <c r="D38" s="87"/>
      <c r="E38" s="87"/>
      <c r="F38" s="87"/>
      <c r="H38" s="106"/>
    </row>
    <row r="39" spans="1:21" x14ac:dyDescent="0.2">
      <c r="A39" s="344"/>
      <c r="B39" s="344"/>
      <c r="C39" s="344"/>
      <c r="D39" s="109" t="s">
        <v>51</v>
      </c>
      <c r="H39" s="106"/>
    </row>
    <row r="40" spans="1:21" x14ac:dyDescent="0.2">
      <c r="A40" s="345"/>
      <c r="B40" s="345"/>
      <c r="C40" s="345"/>
      <c r="D40" s="109" t="s">
        <v>50</v>
      </c>
      <c r="H40" s="111"/>
    </row>
    <row r="41" spans="1:21" x14ac:dyDescent="0.2">
      <c r="A41" s="334"/>
      <c r="B41" s="334"/>
      <c r="C41" s="334"/>
      <c r="D41" s="112" t="s">
        <v>49</v>
      </c>
      <c r="E41" s="87"/>
      <c r="F41" s="87"/>
      <c r="G41" s="87"/>
      <c r="H41" s="87"/>
    </row>
  </sheetData>
  <mergeCells count="72">
    <mergeCell ref="M21:S21"/>
    <mergeCell ref="M22:R22"/>
    <mergeCell ref="N23:R23"/>
    <mergeCell ref="N24:R24"/>
    <mergeCell ref="M1:R1"/>
    <mergeCell ref="M2:R2"/>
    <mergeCell ref="N15:Q15"/>
    <mergeCell ref="M14:S14"/>
    <mergeCell ref="M6:R6"/>
    <mergeCell ref="M7:R7"/>
    <mergeCell ref="M8:Q8"/>
    <mergeCell ref="N13:Q13"/>
    <mergeCell ref="N12:Q12"/>
    <mergeCell ref="N9:Q9"/>
    <mergeCell ref="N10:Q10"/>
    <mergeCell ref="I1:L1"/>
    <mergeCell ref="I2:L2"/>
    <mergeCell ref="A8:E8"/>
    <mergeCell ref="A9:E9"/>
    <mergeCell ref="A10:E10"/>
    <mergeCell ref="A1:H1"/>
    <mergeCell ref="H5:H6"/>
    <mergeCell ref="A2:H2"/>
    <mergeCell ref="A5:E6"/>
    <mergeCell ref="F5:G5"/>
    <mergeCell ref="A31:C31"/>
    <mergeCell ref="A34:K34"/>
    <mergeCell ref="I13:I14"/>
    <mergeCell ref="A16:C16"/>
    <mergeCell ref="A17:C17"/>
    <mergeCell ref="A18:C18"/>
    <mergeCell ref="H13:H14"/>
    <mergeCell ref="A13:G14"/>
    <mergeCell ref="A15:G15"/>
    <mergeCell ref="A29:C29"/>
    <mergeCell ref="D29:G29"/>
    <mergeCell ref="A11:E11"/>
    <mergeCell ref="A7:E7"/>
    <mergeCell ref="I5:I6"/>
    <mergeCell ref="A22:C22"/>
    <mergeCell ref="A28:C28"/>
    <mergeCell ref="D16:G16"/>
    <mergeCell ref="D17:G17"/>
    <mergeCell ref="D18:G18"/>
    <mergeCell ref="D26:G26"/>
    <mergeCell ref="D27:G27"/>
    <mergeCell ref="D19:G19"/>
    <mergeCell ref="A19:C19"/>
    <mergeCell ref="A41:C41"/>
    <mergeCell ref="D20:G20"/>
    <mergeCell ref="D21:G21"/>
    <mergeCell ref="D22:G22"/>
    <mergeCell ref="A24:C24"/>
    <mergeCell ref="A20:C20"/>
    <mergeCell ref="D23:G23"/>
    <mergeCell ref="A25:C25"/>
    <mergeCell ref="A39:C39"/>
    <mergeCell ref="A40:C40"/>
    <mergeCell ref="A27:C27"/>
    <mergeCell ref="D24:G24"/>
    <mergeCell ref="D25:G25"/>
    <mergeCell ref="A35:K35"/>
    <mergeCell ref="A36:K36"/>
    <mergeCell ref="A30:C30"/>
    <mergeCell ref="P31:S31"/>
    <mergeCell ref="D30:G30"/>
    <mergeCell ref="D28:G28"/>
    <mergeCell ref="N25:R25"/>
    <mergeCell ref="M27:S27"/>
    <mergeCell ref="N26:R26"/>
    <mergeCell ref="M28:R28"/>
    <mergeCell ref="D31:G31"/>
  </mergeCells>
  <phoneticPr fontId="14" type="noConversion"/>
  <printOptions horizontalCentered="1"/>
  <pageMargins left="0.39370078740157483" right="0.39370078740157483" top="0.98425196850393704" bottom="0.39370078740157483" header="0.51181102362204722" footer="0.1968503937007874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Liquiditätsplan</vt:lpstr>
      <vt:lpstr>Fragen und Hinweise</vt:lpstr>
      <vt:lpstr>FAQ-Liste</vt:lpstr>
      <vt:lpstr>Versionsverlauf</vt:lpstr>
      <vt:lpstr>KK-Bedarf</vt:lpstr>
      <vt:lpstr>'KK-Bedarf'!Druckbereich</vt:lpstr>
      <vt:lpstr>Liquiditätsplan!Druckbereich</vt:lpstr>
      <vt:lpstr>Personalkosten</vt:lpstr>
      <vt:lpstr>Testfeld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831/11</dc:creator>
  <cp:lastModifiedBy>Dorn Harald</cp:lastModifiedBy>
  <cp:lastPrinted>2020-03-19T19:03:44Z</cp:lastPrinted>
  <dcterms:created xsi:type="dcterms:W3CDTF">1999-05-12T13:35:26Z</dcterms:created>
  <dcterms:modified xsi:type="dcterms:W3CDTF">2020-03-23T16:04:11Z</dcterms:modified>
</cp:coreProperties>
</file>